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Galetka WC SDH Choryně 280126\"/>
    </mc:Choice>
  </mc:AlternateContent>
  <bookViews>
    <workbookView xWindow="0" yWindow="0" windowWidth="0" windowHeight="0"/>
  </bookViews>
  <sheets>
    <sheet name="Rekapitulace stavby" sheetId="1" r:id="rId1"/>
    <sheet name="01 - Bourací práce" sheetId="2" r:id="rId2"/>
    <sheet name="02 - Architektonicko stav..." sheetId="3" r:id="rId3"/>
    <sheet name="031 - Zdravotechnika" sheetId="4" r:id="rId4"/>
    <sheet name="032 - Vnitřní kanalizace" sheetId="5" r:id="rId5"/>
    <sheet name="033 - Vzduchotechnika - o..." sheetId="6" r:id="rId6"/>
    <sheet name="04 - Elektroinstalace" sheetId="7" r:id="rId7"/>
    <sheet name="Pokyny pro vyplnění" sheetId="8" r:id="rId8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'01 - Bourací práce'!$C$87:$K$279</definedName>
    <definedName name="_xlnm.Print_Area" localSheetId="1">'01 - Bourací práce'!$C$4:$J$39,'01 - Bourací práce'!$C$45:$J$69,'01 - Bourací práce'!$C$75:$K$279</definedName>
    <definedName name="_xlnm.Print_Titles" localSheetId="1">'01 - Bourací práce'!$87:$87</definedName>
    <definedName name="_xlnm._FilterDatabase" localSheetId="2" hidden="1">'02 - Architektonicko stav...'!$C$94:$K$1460</definedName>
    <definedName name="_xlnm.Print_Area" localSheetId="2">'02 - Architektonicko stav...'!$C$4:$J$39,'02 - Architektonicko stav...'!$C$45:$J$76,'02 - Architektonicko stav...'!$C$82:$K$1460</definedName>
    <definedName name="_xlnm.Print_Titles" localSheetId="2">'02 - Architektonicko stav...'!$94:$94</definedName>
    <definedName name="_xlnm._FilterDatabase" localSheetId="3" hidden="1">'031 - Zdravotechnika'!$C$95:$K$434</definedName>
    <definedName name="_xlnm.Print_Area" localSheetId="3">'031 - Zdravotechnika'!$C$4:$J$41,'031 - Zdravotechnika'!$C$47:$J$75,'031 - Zdravotechnika'!$C$81:$K$434</definedName>
    <definedName name="_xlnm.Print_Titles" localSheetId="3">'031 - Zdravotechnika'!$95:$95</definedName>
    <definedName name="_xlnm._FilterDatabase" localSheetId="4" hidden="1">'032 - Vnitřní kanalizace'!$C$95:$K$401</definedName>
    <definedName name="_xlnm.Print_Area" localSheetId="4">'032 - Vnitřní kanalizace'!$C$4:$J$41,'032 - Vnitřní kanalizace'!$C$47:$J$75,'032 - Vnitřní kanalizace'!$C$81:$K$401</definedName>
    <definedName name="_xlnm.Print_Titles" localSheetId="4">'032 - Vnitřní kanalizace'!$95:$95</definedName>
    <definedName name="_xlnm._FilterDatabase" localSheetId="5" hidden="1">'033 - Vzduchotechnika - o...'!$C$86:$K$119</definedName>
    <definedName name="_xlnm.Print_Area" localSheetId="5">'033 - Vzduchotechnika - o...'!$C$4:$J$41,'033 - Vzduchotechnika - o...'!$C$47:$J$66,'033 - Vzduchotechnika - o...'!$C$72:$K$119</definedName>
    <definedName name="_xlnm.Print_Titles" localSheetId="5">'033 - Vzduchotechnika - o...'!$86:$86</definedName>
    <definedName name="_xlnm._FilterDatabase" localSheetId="6" hidden="1">'04 - Elektroinstalace'!$C$118:$K$265</definedName>
    <definedName name="_xlnm.Print_Area" localSheetId="6">'04 - Elektroinstalace'!$C$4:$J$39,'04 - Elektroinstalace'!$C$45:$J$100,'04 - Elektroinstalace'!$C$106:$K$265</definedName>
    <definedName name="_xlnm.Print_Titles" localSheetId="6">'04 - Elektroinstalace'!$118:$118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1"/>
  <c i="7" r="J35"/>
  <c i="1" r="AX61"/>
  <c i="7"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T256"/>
  <c r="R257"/>
  <c r="R256"/>
  <c r="P257"/>
  <c r="P256"/>
  <c r="BI255"/>
  <c r="BH255"/>
  <c r="BG255"/>
  <c r="BF255"/>
  <c r="T255"/>
  <c r="T254"/>
  <c r="R255"/>
  <c r="R254"/>
  <c r="P255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T230"/>
  <c r="R231"/>
  <c r="R230"/>
  <c r="P231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T224"/>
  <c r="R225"/>
  <c r="R224"/>
  <c r="P225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T169"/>
  <c r="R170"/>
  <c r="R169"/>
  <c r="P170"/>
  <c r="P169"/>
  <c r="BI168"/>
  <c r="BH168"/>
  <c r="BG168"/>
  <c r="BF168"/>
  <c r="T168"/>
  <c r="T167"/>
  <c r="R168"/>
  <c r="R167"/>
  <c r="P168"/>
  <c r="P167"/>
  <c r="BI166"/>
  <c r="BH166"/>
  <c r="BG166"/>
  <c r="BF166"/>
  <c r="T166"/>
  <c r="T165"/>
  <c r="R166"/>
  <c r="R165"/>
  <c r="P166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T151"/>
  <c r="R152"/>
  <c r="R151"/>
  <c r="P152"/>
  <c r="P151"/>
  <c r="BI150"/>
  <c r="BH150"/>
  <c r="BG150"/>
  <c r="BF150"/>
  <c r="T150"/>
  <c r="T149"/>
  <c r="R150"/>
  <c r="R149"/>
  <c r="P150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T129"/>
  <c r="R130"/>
  <c r="R129"/>
  <c r="P130"/>
  <c r="P129"/>
  <c r="BI128"/>
  <c r="BH128"/>
  <c r="BG128"/>
  <c r="BF128"/>
  <c r="T128"/>
  <c r="T127"/>
  <c r="R128"/>
  <c r="R127"/>
  <c r="P128"/>
  <c r="P127"/>
  <c r="BI126"/>
  <c r="BH126"/>
  <c r="BG126"/>
  <c r="BF126"/>
  <c r="T126"/>
  <c r="T125"/>
  <c r="R126"/>
  <c r="R125"/>
  <c r="P126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3"/>
  <c r="E111"/>
  <c r="F52"/>
  <c r="E50"/>
  <c r="J24"/>
  <c r="E24"/>
  <c r="J116"/>
  <c r="J23"/>
  <c r="J21"/>
  <c r="E21"/>
  <c r="J115"/>
  <c r="J20"/>
  <c r="J18"/>
  <c r="E18"/>
  <c r="F55"/>
  <c r="J17"/>
  <c r="J15"/>
  <c r="E15"/>
  <c r="F54"/>
  <c r="J14"/>
  <c r="J12"/>
  <c r="J52"/>
  <c r="E7"/>
  <c r="E109"/>
  <c i="6" r="J39"/>
  <c r="J38"/>
  <c i="1" r="AY60"/>
  <c i="6" r="J37"/>
  <c i="1" r="AX60"/>
  <c i="6"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5"/>
  <c r="BH95"/>
  <c r="BG95"/>
  <c r="BF95"/>
  <c r="T95"/>
  <c r="R95"/>
  <c r="P95"/>
  <c r="BI90"/>
  <c r="BH90"/>
  <c r="BG90"/>
  <c r="BF90"/>
  <c r="T90"/>
  <c r="R90"/>
  <c r="P90"/>
  <c r="J83"/>
  <c r="F83"/>
  <c r="F81"/>
  <c r="E79"/>
  <c r="J58"/>
  <c r="F58"/>
  <c r="F56"/>
  <c r="E54"/>
  <c r="J26"/>
  <c r="E26"/>
  <c r="J84"/>
  <c r="J25"/>
  <c r="J20"/>
  <c r="E20"/>
  <c r="F59"/>
  <c r="J19"/>
  <c r="J14"/>
  <c r="J56"/>
  <c r="E7"/>
  <c r="E50"/>
  <c i="5" r="J39"/>
  <c r="J38"/>
  <c i="1" r="AY59"/>
  <c i="5" r="J37"/>
  <c i="1" r="AX59"/>
  <c i="5" r="BI401"/>
  <c r="BH401"/>
  <c r="BG401"/>
  <c r="BF401"/>
  <c r="T401"/>
  <c r="T400"/>
  <c r="R401"/>
  <c r="R400"/>
  <c r="P401"/>
  <c r="P400"/>
  <c r="BI398"/>
  <c r="BH398"/>
  <c r="BG398"/>
  <c r="BF398"/>
  <c r="T398"/>
  <c r="R398"/>
  <c r="P398"/>
  <c r="BI390"/>
  <c r="BH390"/>
  <c r="BG390"/>
  <c r="BF390"/>
  <c r="T390"/>
  <c r="R390"/>
  <c r="P390"/>
  <c r="BI385"/>
  <c r="BH385"/>
  <c r="BG385"/>
  <c r="BF385"/>
  <c r="T385"/>
  <c r="R385"/>
  <c r="P385"/>
  <c r="BI380"/>
  <c r="BH380"/>
  <c r="BG380"/>
  <c r="BF380"/>
  <c r="T380"/>
  <c r="R380"/>
  <c r="P380"/>
  <c r="BI376"/>
  <c r="BH376"/>
  <c r="BG376"/>
  <c r="BF376"/>
  <c r="T376"/>
  <c r="T375"/>
  <c r="R376"/>
  <c r="R375"/>
  <c r="P376"/>
  <c r="P375"/>
  <c r="BI373"/>
  <c r="BH373"/>
  <c r="BG373"/>
  <c r="BF373"/>
  <c r="T373"/>
  <c r="R373"/>
  <c r="P373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56"/>
  <c r="BH356"/>
  <c r="BG356"/>
  <c r="BF356"/>
  <c r="T356"/>
  <c r="R356"/>
  <c r="P356"/>
  <c r="BI351"/>
  <c r="BH351"/>
  <c r="BG351"/>
  <c r="BF351"/>
  <c r="T351"/>
  <c r="R351"/>
  <c r="P351"/>
  <c r="BI345"/>
  <c r="BH345"/>
  <c r="BG345"/>
  <c r="BF345"/>
  <c r="T345"/>
  <c r="R345"/>
  <c r="P345"/>
  <c r="BI337"/>
  <c r="BH337"/>
  <c r="BG337"/>
  <c r="BF337"/>
  <c r="T337"/>
  <c r="R337"/>
  <c r="P337"/>
  <c r="BI329"/>
  <c r="BH329"/>
  <c r="BG329"/>
  <c r="BF329"/>
  <c r="T329"/>
  <c r="R329"/>
  <c r="P329"/>
  <c r="BI318"/>
  <c r="BH318"/>
  <c r="BG318"/>
  <c r="BF318"/>
  <c r="T318"/>
  <c r="R318"/>
  <c r="P318"/>
  <c r="BI314"/>
  <c r="BH314"/>
  <c r="BG314"/>
  <c r="BF314"/>
  <c r="T314"/>
  <c r="R314"/>
  <c r="P314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6"/>
  <c r="BH296"/>
  <c r="BG296"/>
  <c r="BF296"/>
  <c r="T296"/>
  <c r="R296"/>
  <c r="P296"/>
  <c r="BI291"/>
  <c r="BH291"/>
  <c r="BG291"/>
  <c r="BF291"/>
  <c r="T291"/>
  <c r="R291"/>
  <c r="P291"/>
  <c r="BI287"/>
  <c r="BH287"/>
  <c r="BG287"/>
  <c r="BF287"/>
  <c r="T287"/>
  <c r="R287"/>
  <c r="P287"/>
  <c r="BI282"/>
  <c r="BH282"/>
  <c r="BG282"/>
  <c r="BF282"/>
  <c r="T282"/>
  <c r="R282"/>
  <c r="P282"/>
  <c r="BI278"/>
  <c r="BH278"/>
  <c r="BG278"/>
  <c r="BF278"/>
  <c r="T278"/>
  <c r="R278"/>
  <c r="P278"/>
  <c r="BI273"/>
  <c r="BH273"/>
  <c r="BG273"/>
  <c r="BF273"/>
  <c r="T273"/>
  <c r="R273"/>
  <c r="P273"/>
  <c r="BI269"/>
  <c r="BH269"/>
  <c r="BG269"/>
  <c r="BF269"/>
  <c r="T269"/>
  <c r="R269"/>
  <c r="P269"/>
  <c r="BI264"/>
  <c r="BH264"/>
  <c r="BG264"/>
  <c r="BF264"/>
  <c r="T264"/>
  <c r="R264"/>
  <c r="P264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6"/>
  <c r="BH216"/>
  <c r="BG216"/>
  <c r="BF216"/>
  <c r="T216"/>
  <c r="T215"/>
  <c r="R216"/>
  <c r="R215"/>
  <c r="P216"/>
  <c r="P215"/>
  <c r="BI207"/>
  <c r="BH207"/>
  <c r="BG207"/>
  <c r="BF207"/>
  <c r="T207"/>
  <c r="T206"/>
  <c r="R207"/>
  <c r="R206"/>
  <c r="P207"/>
  <c r="P206"/>
  <c r="BI198"/>
  <c r="BH198"/>
  <c r="BG198"/>
  <c r="BF198"/>
  <c r="T198"/>
  <c r="R198"/>
  <c r="P198"/>
  <c r="BI190"/>
  <c r="BH190"/>
  <c r="BG190"/>
  <c r="BF190"/>
  <c r="T190"/>
  <c r="R190"/>
  <c r="P190"/>
  <c r="BI177"/>
  <c r="BH177"/>
  <c r="BG177"/>
  <c r="BF177"/>
  <c r="T177"/>
  <c r="R177"/>
  <c r="P177"/>
  <c r="BI164"/>
  <c r="BH164"/>
  <c r="BG164"/>
  <c r="BF164"/>
  <c r="T164"/>
  <c r="R164"/>
  <c r="P164"/>
  <c r="BI150"/>
  <c r="BH150"/>
  <c r="BG150"/>
  <c r="BF150"/>
  <c r="T150"/>
  <c r="R150"/>
  <c r="P150"/>
  <c r="BI137"/>
  <c r="BH137"/>
  <c r="BG137"/>
  <c r="BF137"/>
  <c r="T137"/>
  <c r="R137"/>
  <c r="P137"/>
  <c r="BI133"/>
  <c r="BH133"/>
  <c r="BG133"/>
  <c r="BF133"/>
  <c r="T133"/>
  <c r="R133"/>
  <c r="P133"/>
  <c r="BI120"/>
  <c r="BH120"/>
  <c r="BG120"/>
  <c r="BF120"/>
  <c r="T120"/>
  <c r="R120"/>
  <c r="P120"/>
  <c r="BI107"/>
  <c r="BH107"/>
  <c r="BG107"/>
  <c r="BF107"/>
  <c r="T107"/>
  <c r="R107"/>
  <c r="P107"/>
  <c r="BI99"/>
  <c r="BH99"/>
  <c r="BG99"/>
  <c r="BF99"/>
  <c r="T99"/>
  <c r="R99"/>
  <c r="P99"/>
  <c r="J92"/>
  <c r="F92"/>
  <c r="F90"/>
  <c r="E88"/>
  <c r="J58"/>
  <c r="F58"/>
  <c r="F56"/>
  <c r="E54"/>
  <c r="J26"/>
  <c r="E26"/>
  <c r="J93"/>
  <c r="J25"/>
  <c r="J20"/>
  <c r="E20"/>
  <c r="F93"/>
  <c r="J19"/>
  <c r="J14"/>
  <c r="J90"/>
  <c r="E7"/>
  <c r="E84"/>
  <c i="4" r="J39"/>
  <c r="J38"/>
  <c i="1" r="AY58"/>
  <c i="4" r="J37"/>
  <c i="1" r="AX58"/>
  <c i="4" r="BI434"/>
  <c r="BH434"/>
  <c r="BG434"/>
  <c r="BF434"/>
  <c r="T434"/>
  <c r="T433"/>
  <c r="R434"/>
  <c r="R433"/>
  <c r="P434"/>
  <c r="P433"/>
  <c r="BI431"/>
  <c r="BH431"/>
  <c r="BG431"/>
  <c r="BF431"/>
  <c r="T431"/>
  <c r="R431"/>
  <c r="P431"/>
  <c r="BI419"/>
  <c r="BH419"/>
  <c r="BG419"/>
  <c r="BF419"/>
  <c r="T419"/>
  <c r="R419"/>
  <c r="P419"/>
  <c r="BI407"/>
  <c r="BH407"/>
  <c r="BG407"/>
  <c r="BF407"/>
  <c r="T407"/>
  <c r="R407"/>
  <c r="P407"/>
  <c r="BI395"/>
  <c r="BH395"/>
  <c r="BG395"/>
  <c r="BF395"/>
  <c r="T395"/>
  <c r="R395"/>
  <c r="P395"/>
  <c r="BI392"/>
  <c r="BH392"/>
  <c r="BG392"/>
  <c r="BF392"/>
  <c r="T392"/>
  <c r="R392"/>
  <c r="P392"/>
  <c r="BI382"/>
  <c r="BH382"/>
  <c r="BG382"/>
  <c r="BF382"/>
  <c r="T382"/>
  <c r="R382"/>
  <c r="P382"/>
  <c r="BI372"/>
  <c r="BH372"/>
  <c r="BG372"/>
  <c r="BF372"/>
  <c r="T372"/>
  <c r="R372"/>
  <c r="P372"/>
  <c r="BI366"/>
  <c r="BH366"/>
  <c r="BG366"/>
  <c r="BF366"/>
  <c r="T366"/>
  <c r="R366"/>
  <c r="P366"/>
  <c r="BI356"/>
  <c r="BH356"/>
  <c r="BG356"/>
  <c r="BF356"/>
  <c r="T356"/>
  <c r="R356"/>
  <c r="P356"/>
  <c r="BI351"/>
  <c r="BH351"/>
  <c r="BG351"/>
  <c r="BF351"/>
  <c r="T351"/>
  <c r="R351"/>
  <c r="P351"/>
  <c r="BI345"/>
  <c r="BH345"/>
  <c r="BG345"/>
  <c r="BF345"/>
  <c r="T345"/>
  <c r="R345"/>
  <c r="P345"/>
  <c r="BI334"/>
  <c r="BH334"/>
  <c r="BG334"/>
  <c r="BF334"/>
  <c r="T334"/>
  <c r="R334"/>
  <c r="P334"/>
  <c r="BI322"/>
  <c r="BH322"/>
  <c r="BG322"/>
  <c r="BF322"/>
  <c r="T322"/>
  <c r="R322"/>
  <c r="P322"/>
  <c r="BI313"/>
  <c r="BH313"/>
  <c r="BG313"/>
  <c r="BF313"/>
  <c r="T313"/>
  <c r="R313"/>
  <c r="P313"/>
  <c r="BI303"/>
  <c r="BH303"/>
  <c r="BG303"/>
  <c r="BF303"/>
  <c r="T303"/>
  <c r="R303"/>
  <c r="P303"/>
  <c r="BI292"/>
  <c r="BH292"/>
  <c r="BG292"/>
  <c r="BF292"/>
  <c r="T292"/>
  <c r="R292"/>
  <c r="P292"/>
  <c r="BI280"/>
  <c r="BH280"/>
  <c r="BG280"/>
  <c r="BF280"/>
  <c r="T280"/>
  <c r="R280"/>
  <c r="P280"/>
  <c r="BI271"/>
  <c r="BH271"/>
  <c r="BG271"/>
  <c r="BF271"/>
  <c r="T271"/>
  <c r="R271"/>
  <c r="P271"/>
  <c r="BI261"/>
  <c r="BH261"/>
  <c r="BG261"/>
  <c r="BF261"/>
  <c r="T261"/>
  <c r="R261"/>
  <c r="P261"/>
  <c r="BI250"/>
  <c r="BH250"/>
  <c r="BG250"/>
  <c r="BF250"/>
  <c r="T250"/>
  <c r="R250"/>
  <c r="P250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16"/>
  <c r="BH216"/>
  <c r="BG216"/>
  <c r="BF216"/>
  <c r="T216"/>
  <c r="R216"/>
  <c r="P216"/>
  <c r="BI208"/>
  <c r="BH208"/>
  <c r="BG208"/>
  <c r="BF208"/>
  <c r="T208"/>
  <c r="R208"/>
  <c r="P208"/>
  <c r="BI200"/>
  <c r="BH200"/>
  <c r="BG200"/>
  <c r="BF200"/>
  <c r="T200"/>
  <c r="R200"/>
  <c r="P200"/>
  <c r="BI188"/>
  <c r="BH188"/>
  <c r="BG188"/>
  <c r="BF188"/>
  <c r="T188"/>
  <c r="R188"/>
  <c r="P188"/>
  <c r="BI185"/>
  <c r="BH185"/>
  <c r="BG185"/>
  <c r="BF185"/>
  <c r="T185"/>
  <c r="R185"/>
  <c r="P185"/>
  <c r="BI179"/>
  <c r="BH179"/>
  <c r="BG179"/>
  <c r="BF179"/>
  <c r="T179"/>
  <c r="R179"/>
  <c r="P179"/>
  <c r="BI173"/>
  <c r="BH173"/>
  <c r="BG173"/>
  <c r="BF173"/>
  <c r="T173"/>
  <c r="R173"/>
  <c r="P173"/>
  <c r="BI155"/>
  <c r="BH155"/>
  <c r="BG155"/>
  <c r="BF155"/>
  <c r="T155"/>
  <c r="R155"/>
  <c r="P155"/>
  <c r="BI149"/>
  <c r="BH149"/>
  <c r="BG149"/>
  <c r="BF149"/>
  <c r="T149"/>
  <c r="R149"/>
  <c r="P149"/>
  <c r="BI143"/>
  <c r="BH143"/>
  <c r="BG143"/>
  <c r="BF143"/>
  <c r="T143"/>
  <c r="R143"/>
  <c r="P143"/>
  <c r="BI140"/>
  <c r="BH140"/>
  <c r="BG140"/>
  <c r="BF140"/>
  <c r="T140"/>
  <c r="R140"/>
  <c r="P140"/>
  <c r="BI134"/>
  <c r="BH134"/>
  <c r="BG134"/>
  <c r="BF134"/>
  <c r="T134"/>
  <c r="R134"/>
  <c r="P134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4"/>
  <c r="BH114"/>
  <c r="BG114"/>
  <c r="BF114"/>
  <c r="T114"/>
  <c r="R114"/>
  <c r="P114"/>
  <c r="BI109"/>
  <c r="BH109"/>
  <c r="BG109"/>
  <c r="BF109"/>
  <c r="T109"/>
  <c r="R109"/>
  <c r="P109"/>
  <c r="BI105"/>
  <c r="BH105"/>
  <c r="BG105"/>
  <c r="BF105"/>
  <c r="T105"/>
  <c r="R105"/>
  <c r="P105"/>
  <c r="BI99"/>
  <c r="BH99"/>
  <c r="BG99"/>
  <c r="BF99"/>
  <c r="T99"/>
  <c r="T98"/>
  <c r="R99"/>
  <c r="R98"/>
  <c r="P99"/>
  <c r="P98"/>
  <c r="J92"/>
  <c r="F92"/>
  <c r="F90"/>
  <c r="E88"/>
  <c r="J58"/>
  <c r="F58"/>
  <c r="F56"/>
  <c r="E54"/>
  <c r="J26"/>
  <c r="E26"/>
  <c r="J93"/>
  <c r="J25"/>
  <c r="J20"/>
  <c r="E20"/>
  <c r="F93"/>
  <c r="J19"/>
  <c r="J14"/>
  <c r="J56"/>
  <c r="E7"/>
  <c r="E84"/>
  <c i="3" r="J37"/>
  <c r="J36"/>
  <c i="1" r="AY56"/>
  <c i="3" r="J35"/>
  <c i="1" r="AX56"/>
  <c i="3" r="BI1460"/>
  <c r="BH1460"/>
  <c r="BG1460"/>
  <c r="BF1460"/>
  <c r="T1460"/>
  <c r="R1460"/>
  <c r="P1460"/>
  <c r="BI1459"/>
  <c r="BH1459"/>
  <c r="BG1459"/>
  <c r="BF1459"/>
  <c r="T1459"/>
  <c r="R1459"/>
  <c r="P1459"/>
  <c r="BI1458"/>
  <c r="BH1458"/>
  <c r="BG1458"/>
  <c r="BF1458"/>
  <c r="T1458"/>
  <c r="R1458"/>
  <c r="P1458"/>
  <c r="BI1457"/>
  <c r="BH1457"/>
  <c r="BG1457"/>
  <c r="BF1457"/>
  <c r="T1457"/>
  <c r="R1457"/>
  <c r="P1457"/>
  <c r="BI1456"/>
  <c r="BH1456"/>
  <c r="BG1456"/>
  <c r="BF1456"/>
  <c r="T1456"/>
  <c r="R1456"/>
  <c r="P1456"/>
  <c r="BI1455"/>
  <c r="BH1455"/>
  <c r="BG1455"/>
  <c r="BF1455"/>
  <c r="T1455"/>
  <c r="R1455"/>
  <c r="P1455"/>
  <c r="BI1454"/>
  <c r="BH1454"/>
  <c r="BG1454"/>
  <c r="BF1454"/>
  <c r="T1454"/>
  <c r="R1454"/>
  <c r="P1454"/>
  <c r="BI1399"/>
  <c r="BH1399"/>
  <c r="BG1399"/>
  <c r="BF1399"/>
  <c r="T1399"/>
  <c r="T1398"/>
  <c r="R1399"/>
  <c r="R1398"/>
  <c r="P1399"/>
  <c r="P1398"/>
  <c r="BI1394"/>
  <c r="BH1394"/>
  <c r="BG1394"/>
  <c r="BF1394"/>
  <c r="T1394"/>
  <c r="R1394"/>
  <c r="P1394"/>
  <c r="BI1371"/>
  <c r="BH1371"/>
  <c r="BG1371"/>
  <c r="BF1371"/>
  <c r="T1371"/>
  <c r="R1371"/>
  <c r="P1371"/>
  <c r="BI1348"/>
  <c r="BH1348"/>
  <c r="BG1348"/>
  <c r="BF1348"/>
  <c r="T1348"/>
  <c r="R1348"/>
  <c r="P1348"/>
  <c r="BI1325"/>
  <c r="BH1325"/>
  <c r="BG1325"/>
  <c r="BF1325"/>
  <c r="T1325"/>
  <c r="R1325"/>
  <c r="P1325"/>
  <c r="BI1322"/>
  <c r="BH1322"/>
  <c r="BG1322"/>
  <c r="BF1322"/>
  <c r="T1322"/>
  <c r="R1322"/>
  <c r="P1322"/>
  <c r="BI1294"/>
  <c r="BH1294"/>
  <c r="BG1294"/>
  <c r="BF1294"/>
  <c r="T1294"/>
  <c r="R1294"/>
  <c r="P1294"/>
  <c r="BI1266"/>
  <c r="BH1266"/>
  <c r="BG1266"/>
  <c r="BF1266"/>
  <c r="T1266"/>
  <c r="R1266"/>
  <c r="P1266"/>
  <c r="BI1250"/>
  <c r="BH1250"/>
  <c r="BG1250"/>
  <c r="BF1250"/>
  <c r="T1250"/>
  <c r="R1250"/>
  <c r="P1250"/>
  <c r="BI1234"/>
  <c r="BH1234"/>
  <c r="BG1234"/>
  <c r="BF1234"/>
  <c r="T1234"/>
  <c r="R1234"/>
  <c r="P1234"/>
  <c r="BI1222"/>
  <c r="BH1222"/>
  <c r="BG1222"/>
  <c r="BF1222"/>
  <c r="T1222"/>
  <c r="R1222"/>
  <c r="P1222"/>
  <c r="BI1210"/>
  <c r="BH1210"/>
  <c r="BG1210"/>
  <c r="BF1210"/>
  <c r="T1210"/>
  <c r="R1210"/>
  <c r="P1210"/>
  <c r="BI1177"/>
  <c r="BH1177"/>
  <c r="BG1177"/>
  <c r="BF1177"/>
  <c r="T1177"/>
  <c r="R1177"/>
  <c r="P1177"/>
  <c r="BI1144"/>
  <c r="BH1144"/>
  <c r="BG1144"/>
  <c r="BF1144"/>
  <c r="T1144"/>
  <c r="R1144"/>
  <c r="P1144"/>
  <c r="BI1122"/>
  <c r="BH1122"/>
  <c r="BG1122"/>
  <c r="BF1122"/>
  <c r="T1122"/>
  <c r="R1122"/>
  <c r="P1122"/>
  <c r="BI1089"/>
  <c r="BH1089"/>
  <c r="BG1089"/>
  <c r="BF1089"/>
  <c r="T1089"/>
  <c r="R1089"/>
  <c r="P1089"/>
  <c r="BI1056"/>
  <c r="BH1056"/>
  <c r="BG1056"/>
  <c r="BF1056"/>
  <c r="T1056"/>
  <c r="R1056"/>
  <c r="P1056"/>
  <c r="BI1053"/>
  <c r="BH1053"/>
  <c r="BG1053"/>
  <c r="BF1053"/>
  <c r="T1053"/>
  <c r="R1053"/>
  <c r="P1053"/>
  <c r="BI1024"/>
  <c r="BH1024"/>
  <c r="BG1024"/>
  <c r="BF1024"/>
  <c r="T1024"/>
  <c r="R1024"/>
  <c r="P1024"/>
  <c r="BI1006"/>
  <c r="BH1006"/>
  <c r="BG1006"/>
  <c r="BF1006"/>
  <c r="T1006"/>
  <c r="R1006"/>
  <c r="P1006"/>
  <c r="BI986"/>
  <c r="BH986"/>
  <c r="BG986"/>
  <c r="BF986"/>
  <c r="T986"/>
  <c r="R986"/>
  <c r="P986"/>
  <c r="BI966"/>
  <c r="BH966"/>
  <c r="BG966"/>
  <c r="BF966"/>
  <c r="T966"/>
  <c r="R966"/>
  <c r="P966"/>
  <c r="BI946"/>
  <c r="BH946"/>
  <c r="BG946"/>
  <c r="BF946"/>
  <c r="T946"/>
  <c r="R946"/>
  <c r="P946"/>
  <c r="BI926"/>
  <c r="BH926"/>
  <c r="BG926"/>
  <c r="BF926"/>
  <c r="T926"/>
  <c r="R926"/>
  <c r="P926"/>
  <c r="BI906"/>
  <c r="BH906"/>
  <c r="BG906"/>
  <c r="BF906"/>
  <c r="T906"/>
  <c r="R906"/>
  <c r="P906"/>
  <c r="BI903"/>
  <c r="BH903"/>
  <c r="BG903"/>
  <c r="BF903"/>
  <c r="T903"/>
  <c r="R903"/>
  <c r="P903"/>
  <c r="BI896"/>
  <c r="BH896"/>
  <c r="BG896"/>
  <c r="BF896"/>
  <c r="T896"/>
  <c r="R896"/>
  <c r="P896"/>
  <c r="BI888"/>
  <c r="BH888"/>
  <c r="BG888"/>
  <c r="BF888"/>
  <c r="T888"/>
  <c r="R888"/>
  <c r="P888"/>
  <c r="BI869"/>
  <c r="BH869"/>
  <c r="BG869"/>
  <c r="BF869"/>
  <c r="T869"/>
  <c r="R869"/>
  <c r="P869"/>
  <c r="BI849"/>
  <c r="BH849"/>
  <c r="BG849"/>
  <c r="BF849"/>
  <c r="T849"/>
  <c r="R849"/>
  <c r="P849"/>
  <c r="BI830"/>
  <c r="BH830"/>
  <c r="BG830"/>
  <c r="BF830"/>
  <c r="T830"/>
  <c r="R830"/>
  <c r="P830"/>
  <c r="BI810"/>
  <c r="BH810"/>
  <c r="BG810"/>
  <c r="BF810"/>
  <c r="T810"/>
  <c r="R810"/>
  <c r="P810"/>
  <c r="BI791"/>
  <c r="BH791"/>
  <c r="BG791"/>
  <c r="BF791"/>
  <c r="T791"/>
  <c r="R791"/>
  <c r="P791"/>
  <c r="BI772"/>
  <c r="BH772"/>
  <c r="BG772"/>
  <c r="BF772"/>
  <c r="T772"/>
  <c r="R772"/>
  <c r="P772"/>
  <c r="BI752"/>
  <c r="BH752"/>
  <c r="BG752"/>
  <c r="BF752"/>
  <c r="T752"/>
  <c r="R752"/>
  <c r="P752"/>
  <c r="BI746"/>
  <c r="BH746"/>
  <c r="BG746"/>
  <c r="BF746"/>
  <c r="T746"/>
  <c r="R746"/>
  <c r="P746"/>
  <c r="BI740"/>
  <c r="BH740"/>
  <c r="BG740"/>
  <c r="BF740"/>
  <c r="T740"/>
  <c r="R740"/>
  <c r="P740"/>
  <c r="BI730"/>
  <c r="BH730"/>
  <c r="BG730"/>
  <c r="BF730"/>
  <c r="T730"/>
  <c r="R730"/>
  <c r="P730"/>
  <c r="BI710"/>
  <c r="BH710"/>
  <c r="BG710"/>
  <c r="BF710"/>
  <c r="T710"/>
  <c r="R710"/>
  <c r="P710"/>
  <c r="BI707"/>
  <c r="BH707"/>
  <c r="BG707"/>
  <c r="BF707"/>
  <c r="T707"/>
  <c r="R707"/>
  <c r="P707"/>
  <c r="BI699"/>
  <c r="BH699"/>
  <c r="BG699"/>
  <c r="BF699"/>
  <c r="T699"/>
  <c r="R699"/>
  <c r="P699"/>
  <c r="BI687"/>
  <c r="BH687"/>
  <c r="BG687"/>
  <c r="BF687"/>
  <c r="T687"/>
  <c r="R687"/>
  <c r="P687"/>
  <c r="BI676"/>
  <c r="BH676"/>
  <c r="BG676"/>
  <c r="BF676"/>
  <c r="T676"/>
  <c r="R676"/>
  <c r="P676"/>
  <c r="BI664"/>
  <c r="BH664"/>
  <c r="BG664"/>
  <c r="BF664"/>
  <c r="T664"/>
  <c r="R664"/>
  <c r="P664"/>
  <c r="BI644"/>
  <c r="BH644"/>
  <c r="BG644"/>
  <c r="BF644"/>
  <c r="T644"/>
  <c r="R644"/>
  <c r="P644"/>
  <c r="BI624"/>
  <c r="BH624"/>
  <c r="BG624"/>
  <c r="BF624"/>
  <c r="T624"/>
  <c r="R624"/>
  <c r="P624"/>
  <c r="BI604"/>
  <c r="BH604"/>
  <c r="BG604"/>
  <c r="BF604"/>
  <c r="T604"/>
  <c r="R604"/>
  <c r="P604"/>
  <c r="BI588"/>
  <c r="BH588"/>
  <c r="BG588"/>
  <c r="BF588"/>
  <c r="T588"/>
  <c r="R588"/>
  <c r="P588"/>
  <c r="BI572"/>
  <c r="BH572"/>
  <c r="BG572"/>
  <c r="BF572"/>
  <c r="T572"/>
  <c r="R572"/>
  <c r="P572"/>
  <c r="BI560"/>
  <c r="BH560"/>
  <c r="BG560"/>
  <c r="BF560"/>
  <c r="T560"/>
  <c r="R560"/>
  <c r="P560"/>
  <c r="BI557"/>
  <c r="BH557"/>
  <c r="BG557"/>
  <c r="BF557"/>
  <c r="T557"/>
  <c r="R557"/>
  <c r="P557"/>
  <c r="BI549"/>
  <c r="BH549"/>
  <c r="BG549"/>
  <c r="BF549"/>
  <c r="T549"/>
  <c r="R549"/>
  <c r="P549"/>
  <c r="BI546"/>
  <c r="BH546"/>
  <c r="BG546"/>
  <c r="BF546"/>
  <c r="T546"/>
  <c r="R546"/>
  <c r="P546"/>
  <c r="BI526"/>
  <c r="BH526"/>
  <c r="BG526"/>
  <c r="BF526"/>
  <c r="T526"/>
  <c r="R526"/>
  <c r="P526"/>
  <c r="BI506"/>
  <c r="BH506"/>
  <c r="BG506"/>
  <c r="BF506"/>
  <c r="T506"/>
  <c r="R506"/>
  <c r="P506"/>
  <c r="BI503"/>
  <c r="BH503"/>
  <c r="BG503"/>
  <c r="BF503"/>
  <c r="T503"/>
  <c r="R503"/>
  <c r="P503"/>
  <c r="BI498"/>
  <c r="BH498"/>
  <c r="BG498"/>
  <c r="BF498"/>
  <c r="T498"/>
  <c r="R498"/>
  <c r="P498"/>
  <c r="BI493"/>
  <c r="BH493"/>
  <c r="BG493"/>
  <c r="BF493"/>
  <c r="T493"/>
  <c r="R493"/>
  <c r="P493"/>
  <c r="BI488"/>
  <c r="BH488"/>
  <c r="BG488"/>
  <c r="BF488"/>
  <c r="T488"/>
  <c r="R488"/>
  <c r="P488"/>
  <c r="BI483"/>
  <c r="BH483"/>
  <c r="BG483"/>
  <c r="BF483"/>
  <c r="T483"/>
  <c r="R483"/>
  <c r="P483"/>
  <c r="BI479"/>
  <c r="BH479"/>
  <c r="BG479"/>
  <c r="BF479"/>
  <c r="T479"/>
  <c r="T478"/>
  <c r="R479"/>
  <c r="R478"/>
  <c r="P479"/>
  <c r="P478"/>
  <c r="BI473"/>
  <c r="BH473"/>
  <c r="BG473"/>
  <c r="BF473"/>
  <c r="T473"/>
  <c r="R473"/>
  <c r="P473"/>
  <c r="BI468"/>
  <c r="BH468"/>
  <c r="BG468"/>
  <c r="BF468"/>
  <c r="T468"/>
  <c r="R468"/>
  <c r="P468"/>
  <c r="BI461"/>
  <c r="BH461"/>
  <c r="BG461"/>
  <c r="BF461"/>
  <c r="T461"/>
  <c r="R461"/>
  <c r="P461"/>
  <c r="BI455"/>
  <c r="BH455"/>
  <c r="BG455"/>
  <c r="BF455"/>
  <c r="T455"/>
  <c r="R455"/>
  <c r="P455"/>
  <c r="BI445"/>
  <c r="BH445"/>
  <c r="BG445"/>
  <c r="BF445"/>
  <c r="T445"/>
  <c r="R445"/>
  <c r="P445"/>
  <c r="BI425"/>
  <c r="BH425"/>
  <c r="BG425"/>
  <c r="BF425"/>
  <c r="T425"/>
  <c r="R425"/>
  <c r="P425"/>
  <c r="BI402"/>
  <c r="BH402"/>
  <c r="BG402"/>
  <c r="BF402"/>
  <c r="T402"/>
  <c r="R402"/>
  <c r="P402"/>
  <c r="BI382"/>
  <c r="BH382"/>
  <c r="BG382"/>
  <c r="BF382"/>
  <c r="T382"/>
  <c r="R382"/>
  <c r="P382"/>
  <c r="BI362"/>
  <c r="BH362"/>
  <c r="BG362"/>
  <c r="BF362"/>
  <c r="T362"/>
  <c r="R362"/>
  <c r="P362"/>
  <c r="BI342"/>
  <c r="BH342"/>
  <c r="BG342"/>
  <c r="BF342"/>
  <c r="T342"/>
  <c r="R342"/>
  <c r="P342"/>
  <c r="BI321"/>
  <c r="BH321"/>
  <c r="BG321"/>
  <c r="BF321"/>
  <c r="T321"/>
  <c r="R321"/>
  <c r="P321"/>
  <c r="BI314"/>
  <c r="BH314"/>
  <c r="BG314"/>
  <c r="BF314"/>
  <c r="T314"/>
  <c r="R314"/>
  <c r="P314"/>
  <c r="BI307"/>
  <c r="BH307"/>
  <c r="BG307"/>
  <c r="BF307"/>
  <c r="T307"/>
  <c r="R307"/>
  <c r="P307"/>
  <c r="BI302"/>
  <c r="BH302"/>
  <c r="BG302"/>
  <c r="BF302"/>
  <c r="T302"/>
  <c r="R302"/>
  <c r="P302"/>
  <c r="BI295"/>
  <c r="BH295"/>
  <c r="BG295"/>
  <c r="BF295"/>
  <c r="T295"/>
  <c r="R295"/>
  <c r="P295"/>
  <c r="BI259"/>
  <c r="BH259"/>
  <c r="BG259"/>
  <c r="BF259"/>
  <c r="T259"/>
  <c r="R259"/>
  <c r="P259"/>
  <c r="BI234"/>
  <c r="BH234"/>
  <c r="BG234"/>
  <c r="BF234"/>
  <c r="T234"/>
  <c r="R234"/>
  <c r="P234"/>
  <c r="BI205"/>
  <c r="BH205"/>
  <c r="BG205"/>
  <c r="BF205"/>
  <c r="T205"/>
  <c r="R205"/>
  <c r="P205"/>
  <c r="BI174"/>
  <c r="BH174"/>
  <c r="BG174"/>
  <c r="BF174"/>
  <c r="T174"/>
  <c r="R174"/>
  <c r="P174"/>
  <c r="BI149"/>
  <c r="BH149"/>
  <c r="BG149"/>
  <c r="BF149"/>
  <c r="T149"/>
  <c r="R149"/>
  <c r="P149"/>
  <c r="BI143"/>
  <c r="BH143"/>
  <c r="BG143"/>
  <c r="BF143"/>
  <c r="T143"/>
  <c r="R143"/>
  <c r="P143"/>
  <c r="BI132"/>
  <c r="BH132"/>
  <c r="BG132"/>
  <c r="BF132"/>
  <c r="T132"/>
  <c r="R132"/>
  <c r="P132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4"/>
  <c r="BH104"/>
  <c r="BG104"/>
  <c r="BF104"/>
  <c r="T104"/>
  <c r="R104"/>
  <c r="P104"/>
  <c r="BI98"/>
  <c r="BH98"/>
  <c r="BG98"/>
  <c r="BF98"/>
  <c r="T98"/>
  <c r="R98"/>
  <c r="P98"/>
  <c r="J91"/>
  <c r="F91"/>
  <c r="F89"/>
  <c r="E87"/>
  <c r="J54"/>
  <c r="F54"/>
  <c r="F52"/>
  <c r="E50"/>
  <c r="J24"/>
  <c r="E24"/>
  <c r="J55"/>
  <c r="J23"/>
  <c r="J18"/>
  <c r="E18"/>
  <c r="F55"/>
  <c r="J17"/>
  <c r="J12"/>
  <c r="J52"/>
  <c r="E7"/>
  <c r="E85"/>
  <c i="2" r="J37"/>
  <c r="J36"/>
  <c i="1" r="AY55"/>
  <c i="2" r="J35"/>
  <c i="1" r="AX55"/>
  <c i="2" r="BI279"/>
  <c r="BH279"/>
  <c r="BG279"/>
  <c r="BF279"/>
  <c r="T279"/>
  <c r="R279"/>
  <c r="P279"/>
  <c r="BI278"/>
  <c r="BH278"/>
  <c r="BG278"/>
  <c r="BF278"/>
  <c r="T278"/>
  <c r="R278"/>
  <c r="P278"/>
  <c r="BI270"/>
  <c r="BH270"/>
  <c r="BG270"/>
  <c r="BF270"/>
  <c r="T270"/>
  <c r="T269"/>
  <c r="R270"/>
  <c r="R269"/>
  <c r="P270"/>
  <c r="P269"/>
  <c r="BI264"/>
  <c r="BH264"/>
  <c r="BG264"/>
  <c r="BF264"/>
  <c r="T264"/>
  <c r="T263"/>
  <c r="R264"/>
  <c r="R263"/>
  <c r="P264"/>
  <c r="P263"/>
  <c r="BI258"/>
  <c r="BH258"/>
  <c r="BG258"/>
  <c r="BF258"/>
  <c r="T258"/>
  <c r="R258"/>
  <c r="P258"/>
  <c r="BI253"/>
  <c r="BH253"/>
  <c r="BG253"/>
  <c r="BF253"/>
  <c r="T253"/>
  <c r="R253"/>
  <c r="P253"/>
  <c r="BI248"/>
  <c r="BH248"/>
  <c r="BG248"/>
  <c r="BF248"/>
  <c r="T248"/>
  <c r="R248"/>
  <c r="P248"/>
  <c r="BI243"/>
  <c r="BH243"/>
  <c r="BG243"/>
  <c r="BF243"/>
  <c r="T243"/>
  <c r="R243"/>
  <c r="P243"/>
  <c r="BI239"/>
  <c r="BH239"/>
  <c r="BG239"/>
  <c r="BF239"/>
  <c r="T239"/>
  <c r="T238"/>
  <c r="R239"/>
  <c r="R238"/>
  <c r="P239"/>
  <c r="P238"/>
  <c r="BI236"/>
  <c r="BH236"/>
  <c r="BG236"/>
  <c r="BF236"/>
  <c r="T236"/>
  <c r="R236"/>
  <c r="P236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12"/>
  <c r="BH212"/>
  <c r="BG212"/>
  <c r="BF212"/>
  <c r="T212"/>
  <c r="R212"/>
  <c r="P212"/>
  <c r="BI181"/>
  <c r="BH181"/>
  <c r="BG181"/>
  <c r="BF181"/>
  <c r="T181"/>
  <c r="R181"/>
  <c r="P181"/>
  <c r="BI171"/>
  <c r="BH171"/>
  <c r="BG171"/>
  <c r="BF171"/>
  <c r="T171"/>
  <c r="R171"/>
  <c r="P171"/>
  <c r="BI164"/>
  <c r="BH164"/>
  <c r="BG164"/>
  <c r="BF164"/>
  <c r="T164"/>
  <c r="R164"/>
  <c r="P164"/>
  <c r="BI158"/>
  <c r="BH158"/>
  <c r="BG158"/>
  <c r="BF158"/>
  <c r="T158"/>
  <c r="R158"/>
  <c r="P158"/>
  <c r="BI152"/>
  <c r="BH152"/>
  <c r="BG152"/>
  <c r="BF152"/>
  <c r="T152"/>
  <c r="R152"/>
  <c r="P152"/>
  <c r="BI143"/>
  <c r="BH143"/>
  <c r="BG143"/>
  <c r="BF143"/>
  <c r="T143"/>
  <c r="R143"/>
  <c r="P143"/>
  <c r="BI133"/>
  <c r="BH133"/>
  <c r="BG133"/>
  <c r="BF133"/>
  <c r="T133"/>
  <c r="R133"/>
  <c r="P133"/>
  <c r="BI119"/>
  <c r="BH119"/>
  <c r="BG119"/>
  <c r="BF119"/>
  <c r="T119"/>
  <c r="R119"/>
  <c r="P119"/>
  <c r="BI111"/>
  <c r="BH111"/>
  <c r="BG111"/>
  <c r="BF111"/>
  <c r="T111"/>
  <c r="R111"/>
  <c r="P111"/>
  <c r="BI103"/>
  <c r="BH103"/>
  <c r="BG103"/>
  <c r="BF103"/>
  <c r="T103"/>
  <c r="R103"/>
  <c r="P103"/>
  <c r="BI98"/>
  <c r="BH98"/>
  <c r="BG98"/>
  <c r="BF98"/>
  <c r="T98"/>
  <c r="R98"/>
  <c r="P98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55"/>
  <c r="J17"/>
  <c r="J12"/>
  <c r="J82"/>
  <c r="E7"/>
  <c r="E78"/>
  <c i="1" r="L50"/>
  <c r="AM50"/>
  <c r="AM49"/>
  <c r="L49"/>
  <c r="AM47"/>
  <c r="L47"/>
  <c r="L45"/>
  <c r="L44"/>
  <c i="5" r="BK401"/>
  <c r="J150"/>
  <c i="4" r="BK292"/>
  <c i="3" r="BK557"/>
  <c i="2" r="BK133"/>
  <c i="7" r="J205"/>
  <c r="BK197"/>
  <c i="5" r="BK120"/>
  <c i="3" r="J557"/>
  <c r="BK362"/>
  <c i="2" r="BK278"/>
  <c i="7" r="BK208"/>
  <c r="BK166"/>
  <c i="5" r="BK255"/>
  <c i="3" r="J1294"/>
  <c i="2" r="J230"/>
  <c i="7" r="BK124"/>
  <c i="5" r="J337"/>
  <c i="7" r="BK223"/>
  <c i="6" r="J99"/>
  <c i="4" r="J121"/>
  <c i="3" r="J830"/>
  <c r="J205"/>
  <c i="2" r="J98"/>
  <c i="7" r="BK155"/>
  <c i="5" r="J198"/>
  <c i="3" r="BK926"/>
  <c i="7" r="BK228"/>
  <c r="BK174"/>
  <c i="5" r="J282"/>
  <c i="4" r="J366"/>
  <c i="3" r="J588"/>
  <c i="7" r="J201"/>
  <c r="J137"/>
  <c r="BK122"/>
  <c i="4" r="J130"/>
  <c i="3" r="J966"/>
  <c r="BK493"/>
  <c i="7" r="J243"/>
  <c r="J204"/>
  <c r="BK163"/>
  <c r="J248"/>
  <c r="BK184"/>
  <c r="BK133"/>
  <c i="5" r="BK207"/>
  <c i="4" r="J232"/>
  <c i="5" r="J373"/>
  <c r="BK260"/>
  <c i="4" r="BK395"/>
  <c r="BK261"/>
  <c i="3" r="J986"/>
  <c r="BK445"/>
  <c i="7" r="J237"/>
  <c r="BK259"/>
  <c i="5" r="J367"/>
  <c i="4" r="BK179"/>
  <c i="3" r="BK906"/>
  <c r="BK624"/>
  <c r="J493"/>
  <c r="J149"/>
  <c i="2" r="J133"/>
  <c i="7" r="J233"/>
  <c r="J202"/>
  <c r="J161"/>
  <c i="4" r="BK431"/>
  <c r="BK114"/>
  <c i="3" r="BK1177"/>
  <c r="J479"/>
  <c r="J120"/>
  <c i="7" r="J214"/>
  <c i="6" r="BK108"/>
  <c i="7" r="BK250"/>
  <c r="BK220"/>
  <c r="J126"/>
  <c i="5" r="BK373"/>
  <c r="J235"/>
  <c i="4" r="J345"/>
  <c r="BK109"/>
  <c i="3" r="BK1122"/>
  <c r="BK888"/>
  <c r="J259"/>
  <c i="2" r="J212"/>
  <c i="7" r="J219"/>
  <c r="J188"/>
  <c i="5" r="BK318"/>
  <c i="4" r="BK134"/>
  <c i="3" r="BK1456"/>
  <c r="J1122"/>
  <c r="J321"/>
  <c i="2" r="BK230"/>
  <c i="7" r="J216"/>
  <c r="BK157"/>
  <c i="5" r="BK282"/>
  <c i="4" r="J271"/>
  <c i="3" r="J1024"/>
  <c i="7" r="BK261"/>
  <c i="3" r="BK526"/>
  <c i="7" r="BK203"/>
  <c r="BK143"/>
  <c i="5" r="J376"/>
  <c r="J245"/>
  <c r="J99"/>
  <c i="4" r="BK123"/>
  <c i="3" r="BK676"/>
  <c r="BK98"/>
  <c i="2" r="J236"/>
  <c i="7" r="J163"/>
  <c i="4" r="BK280"/>
  <c i="3" r="J772"/>
  <c i="7" r="BK191"/>
  <c r="J133"/>
  <c i="4" r="J351"/>
  <c r="J127"/>
  <c i="3" r="BK740"/>
  <c r="J234"/>
  <c i="2" r="J243"/>
  <c i="7" r="J228"/>
  <c r="BK265"/>
  <c r="J178"/>
  <c i="5" r="BK273"/>
  <c i="4" r="J99"/>
  <c i="7" r="J257"/>
  <c i="5" r="J207"/>
  <c i="4" r="J382"/>
  <c r="J125"/>
  <c i="3" r="J549"/>
  <c i="7" r="J245"/>
  <c r="J263"/>
  <c i="5" r="BK385"/>
  <c i="4" r="J109"/>
  <c i="3" r="BK506"/>
  <c r="J461"/>
  <c r="BK174"/>
  <c i="2" r="BK253"/>
  <c i="7" r="J238"/>
  <c r="J207"/>
  <c r="J185"/>
  <c i="6" r="J108"/>
  <c i="4" r="BK382"/>
  <c i="3" r="J1457"/>
  <c r="J488"/>
  <c r="BK149"/>
  <c i="7" r="BK243"/>
  <c i="6" r="BK99"/>
  <c i="7" r="BK240"/>
  <c r="J215"/>
  <c r="J174"/>
  <c i="6" r="BK118"/>
  <c i="5" r="J305"/>
  <c r="BK230"/>
  <c i="4" r="J292"/>
  <c i="3" r="BK1455"/>
  <c r="J1234"/>
  <c r="J707"/>
  <c r="BK461"/>
  <c i="2" r="J248"/>
  <c r="J103"/>
  <c i="7" r="BK209"/>
  <c r="J168"/>
  <c i="5" r="BK329"/>
  <c i="4" r="J185"/>
  <c i="3" r="BK1458"/>
  <c r="J888"/>
  <c r="J455"/>
  <c i="2" r="J158"/>
  <c i="7" r="BK204"/>
  <c r="J159"/>
  <c i="5" r="BK216"/>
  <c i="4" r="J143"/>
  <c i="3" r="J1006"/>
  <c i="7" r="J259"/>
  <c i="3" r="BK730"/>
  <c r="BK295"/>
  <c i="7" r="BK202"/>
  <c r="BK160"/>
  <c i="5" r="J390"/>
  <c r="J314"/>
  <c r="J120"/>
  <c i="4" r="J188"/>
  <c i="3" r="BK830"/>
  <c r="J604"/>
  <c i="2" r="BK248"/>
  <c i="7" r="BK214"/>
  <c i="5" r="J273"/>
  <c i="3" r="BK1460"/>
  <c r="BK1210"/>
  <c i="7" r="BK239"/>
  <c r="J143"/>
  <c i="4" r="BK356"/>
  <c r="J149"/>
  <c i="3" r="BK1006"/>
  <c r="BK588"/>
  <c r="J425"/>
  <c i="7" r="J229"/>
  <c r="BK198"/>
  <c i="5" r="J291"/>
  <c i="4" r="J434"/>
  <c r="BK351"/>
  <c r="BK200"/>
  <c i="3" r="BK849"/>
  <c r="J526"/>
  <c i="7" r="BK229"/>
  <c r="J262"/>
  <c r="J155"/>
  <c i="5" r="BK133"/>
  <c i="2" r="BK171"/>
  <c i="7" r="BK210"/>
  <c r="BK201"/>
  <c r="BK189"/>
  <c r="BK178"/>
  <c r="BK130"/>
  <c i="4" r="BK434"/>
  <c r="BK303"/>
  <c i="3" r="J1459"/>
  <c r="BK699"/>
  <c r="J302"/>
  <c i="2" r="BK228"/>
  <c i="7" r="BK172"/>
  <c r="J122"/>
  <c r="BK253"/>
  <c r="BK233"/>
  <c r="BK192"/>
  <c i="6" r="J113"/>
  <c i="5" r="BK296"/>
  <c r="BK240"/>
  <c i="4" r="J200"/>
  <c i="3" r="J1322"/>
  <c r="J906"/>
  <c r="J498"/>
  <c r="J314"/>
  <c i="2" r="BK270"/>
  <c r="BK98"/>
  <c i="7" r="BK215"/>
  <c r="J124"/>
  <c i="6" r="J95"/>
  <c i="4" r="J173"/>
  <c i="3" r="BK1457"/>
  <c i="4" r="J250"/>
  <c i="7" r="J265"/>
  <c r="BK260"/>
  <c r="J240"/>
  <c r="J198"/>
  <c r="J150"/>
  <c i="5" r="BK398"/>
  <c r="J356"/>
  <c r="BK177"/>
  <c i="4" r="J179"/>
  <c r="BK121"/>
  <c i="3" r="J560"/>
  <c r="BK425"/>
  <c i="2" r="J164"/>
  <c i="7" r="J192"/>
  <c r="J147"/>
  <c r="J138"/>
  <c i="5" r="J351"/>
  <c r="J225"/>
  <c r="J107"/>
  <c i="4" r="BK232"/>
  <c r="J114"/>
  <c i="3" r="BK572"/>
  <c r="J342"/>
  <c i="2" r="J278"/>
  <c r="BK212"/>
  <c i="7" r="J208"/>
  <c i="5" r="J230"/>
  <c i="3" r="J1458"/>
  <c r="BK1053"/>
  <c i="7" r="BK246"/>
  <c r="J145"/>
  <c r="BK126"/>
  <c i="5" r="BK356"/>
  <c i="4" r="J155"/>
  <c r="J105"/>
  <c i="3" r="BK791"/>
  <c r="J546"/>
  <c r="BK110"/>
  <c i="2" r="J91"/>
  <c i="7" r="J249"/>
  <c r="BK199"/>
  <c r="J152"/>
  <c r="BK225"/>
  <c r="BK164"/>
  <c i="5" r="BK309"/>
  <c r="BK99"/>
  <c i="2" r="BK264"/>
  <c i="5" r="J287"/>
  <c i="3" r="BK1266"/>
  <c i="7" r="BK252"/>
  <c r="BK123"/>
  <c i="3" r="J676"/>
  <c r="J382"/>
  <c i="5" r="J369"/>
  <c i="7" r="J203"/>
  <c i="5" r="BK367"/>
  <c i="4" r="BK366"/>
  <c i="3" r="BK946"/>
  <c i="2" r="BK239"/>
  <c i="7" r="BK135"/>
  <c i="4" r="BK155"/>
  <c i="3" r="BK810"/>
  <c i="7" r="BK227"/>
  <c i="5" r="BK287"/>
  <c i="7" r="J231"/>
  <c i="6" r="BK90"/>
  <c i="4" r="BK392"/>
  <c i="3" r="BK120"/>
  <c i="7" r="BK145"/>
  <c i="5" r="BK235"/>
  <c i="3" r="BK1322"/>
  <c r="J307"/>
  <c i="7" r="J180"/>
  <c r="J197"/>
  <c i="4" r="J208"/>
  <c i="3" r="J1177"/>
  <c r="J473"/>
  <c i="7" r="J250"/>
  <c r="J172"/>
  <c r="BK262"/>
  <c r="J182"/>
  <c r="BK132"/>
  <c i="3" r="J1222"/>
  <c r="BK1056"/>
  <c r="BK707"/>
  <c i="7" r="J252"/>
  <c i="5" r="J190"/>
  <c i="4" r="J407"/>
  <c r="BK271"/>
  <c i="3" r="J1250"/>
  <c r="BK752"/>
  <c i="7" r="J242"/>
  <c r="J210"/>
  <c r="J253"/>
  <c i="4" r="BK345"/>
  <c i="3" r="J926"/>
  <c r="J572"/>
  <c r="BK468"/>
  <c r="BK132"/>
  <c i="2" r="J143"/>
  <c i="7" r="J234"/>
  <c r="J195"/>
  <c r="BK148"/>
  <c i="5" r="J318"/>
  <c i="4" r="J216"/>
  <c i="3" r="J1266"/>
  <c r="BK307"/>
  <c i="2" r="BK111"/>
  <c i="7" r="BK128"/>
  <c i="6" r="BK95"/>
  <c i="7" r="BK245"/>
  <c r="BK216"/>
  <c r="BK134"/>
  <c i="5" r="BK376"/>
  <c r="BK245"/>
  <c i="4" r="J226"/>
  <c i="3" r="BK1399"/>
  <c r="J903"/>
  <c r="BK546"/>
  <c r="J110"/>
  <c i="2" r="J119"/>
  <c i="7" r="J217"/>
  <c r="J170"/>
  <c i="5" r="BK337"/>
  <c i="4" r="J261"/>
  <c i="3" r="BK1459"/>
  <c r="J1056"/>
  <c r="J483"/>
  <c i="2" r="BK236"/>
  <c r="BK143"/>
  <c i="7" r="J179"/>
  <c i="5" r="BK291"/>
  <c r="J137"/>
  <c i="3" r="J1053"/>
  <c i="7" r="BK249"/>
  <c r="BK190"/>
  <c r="J148"/>
  <c i="5" r="BK351"/>
  <c i="4" r="J419"/>
  <c i="3" r="J849"/>
  <c r="BK483"/>
  <c i="2" r="J111"/>
  <c i="7" r="J166"/>
  <c r="J135"/>
  <c i="5" r="BK345"/>
  <c r="J177"/>
  <c i="4" r="BK173"/>
  <c i="3" r="J740"/>
  <c r="BK503"/>
  <c r="BK104"/>
  <c i="2" r="BK258"/>
  <c i="1" r="AS57"/>
  <c i="3" r="BK1394"/>
  <c r="J687"/>
  <c i="7" r="BK152"/>
  <c r="BK137"/>
  <c i="4" r="BK216"/>
  <c i="3" r="J1325"/>
  <c r="BK560"/>
  <c r="J126"/>
  <c i="7" r="BK248"/>
  <c r="BK177"/>
  <c r="BK264"/>
  <c r="BK180"/>
  <c r="J130"/>
  <c i="4" r="BK238"/>
  <c i="5" r="J329"/>
  <c r="BK164"/>
  <c i="4" r="J303"/>
  <c i="3" r="BK1222"/>
  <c i="2" r="J253"/>
  <c i="7" r="J211"/>
  <c r="BK186"/>
  <c i="4" r="BK322"/>
  <c i="3" r="BK498"/>
  <c r="BK342"/>
  <c i="2" r="J270"/>
  <c i="7" r="J225"/>
  <c r="J193"/>
  <c r="BK147"/>
  <c i="4" r="BK407"/>
  <c i="3" r="J1460"/>
  <c r="BK205"/>
  <c i="7" r="BK168"/>
  <c i="5" r="BK365"/>
  <c i="7" r="BK205"/>
  <c i="5" r="J401"/>
  <c r="BK264"/>
  <c i="4" r="J313"/>
  <c i="3" r="J1454"/>
  <c r="BK966"/>
  <c r="BK321"/>
  <c i="7" r="J235"/>
  <c r="J189"/>
  <c i="5" r="J300"/>
  <c i="7" r="J209"/>
  <c i="5" r="J385"/>
  <c r="BK107"/>
  <c i="3" r="BK772"/>
  <c r="J362"/>
  <c i="2" r="J232"/>
  <c i="7" r="BK196"/>
  <c i="4" r="J322"/>
  <c i="3" r="BK1325"/>
  <c i="7" r="J141"/>
  <c i="6" r="J118"/>
  <c i="7" r="BK194"/>
  <c r="BK159"/>
  <c i="5" r="J250"/>
  <c i="4" r="J334"/>
  <c i="7" r="BK188"/>
  <c i="5" r="BK250"/>
  <c i="4" r="J392"/>
  <c r="BK208"/>
  <c i="3" r="BK869"/>
  <c r="J115"/>
  <c i="7" r="BK219"/>
  <c r="J261"/>
  <c i="5" r="BK369"/>
  <c i="3" r="J1371"/>
  <c r="J503"/>
  <c r="J445"/>
  <c r="BK115"/>
  <c i="2" r="J152"/>
  <c i="7" r="BK211"/>
  <c r="J194"/>
  <c r="J184"/>
  <c i="5" r="J345"/>
  <c i="4" r="J395"/>
  <c i="3" r="J1456"/>
  <c r="BK644"/>
  <c r="J174"/>
  <c i="7" r="J260"/>
  <c i="6" r="BK104"/>
  <c i="7" r="BK231"/>
  <c r="J157"/>
  <c i="5" r="J398"/>
  <c r="BK278"/>
  <c i="4" r="J356"/>
  <c r="BK185"/>
  <c i="3" r="BK1294"/>
  <c r="BK664"/>
  <c r="BK234"/>
  <c i="2" r="BK181"/>
  <c i="7" r="BK222"/>
  <c r="J164"/>
  <c i="5" r="BK305"/>
  <c i="4" r="BK105"/>
  <c i="3" r="J1144"/>
  <c r="BK604"/>
  <c r="BK314"/>
  <c i="2" r="BK164"/>
  <c i="7" r="J223"/>
  <c r="BK173"/>
  <c r="BK150"/>
  <c i="5" r="BK190"/>
  <c i="4" r="J140"/>
  <c i="7" r="J255"/>
  <c r="BK187"/>
  <c i="6" r="BK113"/>
  <c i="5" r="BK380"/>
  <c r="BK150"/>
  <c i="4" r="BK140"/>
  <c i="3" r="J664"/>
  <c r="BK455"/>
  <c i="7" r="J246"/>
  <c r="BK170"/>
  <c r="J132"/>
  <c i="5" r="J240"/>
  <c r="BK137"/>
  <c i="4" r="J238"/>
  <c i="3" r="J946"/>
  <c r="J506"/>
  <c i="2" r="BK279"/>
  <c r="BK158"/>
  <c i="5" r="J264"/>
  <c i="3" r="J1399"/>
  <c r="J810"/>
  <c r="BK549"/>
  <c r="BK143"/>
  <c i="2" r="J228"/>
  <c i="7" r="J213"/>
  <c r="BK161"/>
  <c r="J220"/>
  <c r="J160"/>
  <c i="5" r="J133"/>
  <c i="7" r="J190"/>
  <c i="5" r="J296"/>
  <c i="4" r="J431"/>
  <c r="J372"/>
  <c r="BK188"/>
  <c i="3" r="J791"/>
  <c i="4" r="BK372"/>
  <c i="3" r="BK1250"/>
  <c r="J746"/>
  <c r="BK479"/>
  <c r="J402"/>
  <c i="2" r="J279"/>
  <c r="BK103"/>
  <c i="7" r="J222"/>
  <c r="J191"/>
  <c r="J186"/>
  <c r="BK146"/>
  <c i="4" r="BK419"/>
  <c r="BK130"/>
  <c i="3" r="BK1454"/>
  <c r="J468"/>
  <c r="BK126"/>
  <c i="7" r="BK255"/>
  <c r="J123"/>
  <c i="6" r="J90"/>
  <c i="4" r="BK127"/>
  <c i="3" r="BK1371"/>
  <c r="BK896"/>
  <c r="BK488"/>
  <c r="J98"/>
  <c r="BK1348"/>
  <c r="J699"/>
  <c r="J295"/>
  <c i="2" r="BK232"/>
  <c r="BK152"/>
  <c i="7" r="J196"/>
  <c r="BK154"/>
  <c i="5" r="J255"/>
  <c i="4" r="J280"/>
  <c i="7" r="BK251"/>
  <c r="J227"/>
  <c r="J175"/>
  <c r="J128"/>
  <c i="5" r="BK390"/>
  <c r="BK269"/>
  <c r="BK198"/>
  <c i="4" r="J134"/>
  <c i="3" r="BK746"/>
  <c r="BK302"/>
  <c i="2" r="BK91"/>
  <c i="7" r="J199"/>
  <c r="J146"/>
  <c r="BK141"/>
  <c i="5" r="J365"/>
  <c r="J278"/>
  <c r="J216"/>
  <c i="4" r="BK250"/>
  <c i="3" r="J1210"/>
  <c r="J710"/>
  <c r="BK382"/>
  <c r="J143"/>
  <c i="2" r="J264"/>
  <c r="J171"/>
  <c i="7" r="BK242"/>
  <c i="4" r="BK334"/>
  <c i="3" r="J1455"/>
  <c r="J1089"/>
  <c i="7" r="J251"/>
  <c r="BK193"/>
  <c r="BK138"/>
  <c i="6" r="J104"/>
  <c i="4" r="BK226"/>
  <c r="BK143"/>
  <c i="3" r="BK1024"/>
  <c r="BK687"/>
  <c r="BK402"/>
  <c r="J104"/>
  <c i="7" r="BK213"/>
  <c r="BK234"/>
  <c r="J173"/>
  <c r="J154"/>
  <c r="J239"/>
  <c r="J177"/>
  <c i="5" r="BK314"/>
  <c r="BK225"/>
  <c i="4" r="J123"/>
  <c i="3" r="BK1089"/>
  <c r="BK986"/>
  <c r="BK710"/>
  <c i="2" r="J239"/>
  <c i="5" r="BK300"/>
  <c i="4" r="BK99"/>
  <c i="7" r="BK257"/>
  <c r="BK207"/>
  <c i="3" r="J869"/>
  <c r="BK473"/>
  <c i="7" r="BK237"/>
  <c r="J187"/>
  <c i="5" r="J269"/>
  <c i="3" r="BK1144"/>
  <c i="2" r="BK119"/>
  <c i="7" r="BK238"/>
  <c i="5" r="J309"/>
  <c i="3" r="J1394"/>
  <c i="2" r="BK243"/>
  <c i="7" r="BK182"/>
  <c i="4" r="BK149"/>
  <c i="7" r="J264"/>
  <c r="BK195"/>
  <c i="5" r="J260"/>
  <c i="3" r="J624"/>
  <c i="7" r="BK179"/>
  <c i="5" r="J380"/>
  <c r="J164"/>
  <c i="3" r="J752"/>
  <c r="J132"/>
  <c i="7" r="BK185"/>
  <c i="3" r="BK903"/>
  <c i="4" r="BK313"/>
  <c i="3" r="J1348"/>
  <c r="J730"/>
  <c r="BK259"/>
  <c i="2" r="J258"/>
  <c i="7" r="BK235"/>
  <c r="BK175"/>
  <c r="BK263"/>
  <c r="BK217"/>
  <c r="J134"/>
  <c i="4" r="BK125"/>
  <c i="3" r="BK1234"/>
  <c r="J896"/>
  <c r="J644"/>
  <c i="2" r="J181"/>
  <c l="1" r="T242"/>
  <c r="T241"/>
  <c i="3" r="R467"/>
  <c r="BK505"/>
  <c r="J505"/>
  <c r="J67"/>
  <c r="R709"/>
  <c r="T1324"/>
  <c i="4" r="T104"/>
  <c r="R133"/>
  <c r="BK394"/>
  <c r="J394"/>
  <c r="J73"/>
  <c i="5" r="P364"/>
  <c i="7" r="BK241"/>
  <c r="J241"/>
  <c r="J94"/>
  <c r="BK121"/>
  <c r="R144"/>
  <c r="R153"/>
  <c r="BK162"/>
  <c r="J162"/>
  <c r="J76"/>
  <c r="P241"/>
  <c r="R241"/>
  <c r="T131"/>
  <c r="T241"/>
  <c i="2" r="R90"/>
  <c r="BK242"/>
  <c r="BK277"/>
  <c r="J277"/>
  <c r="J68"/>
  <c i="3" r="T97"/>
  <c r="BK482"/>
  <c r="J482"/>
  <c r="J66"/>
  <c r="P559"/>
  <c r="BK905"/>
  <c r="J905"/>
  <c r="J71"/>
  <c r="R1324"/>
  <c i="4" r="T120"/>
  <c r="BK133"/>
  <c r="J133"/>
  <c r="J70"/>
  <c r="R142"/>
  <c i="5" r="T328"/>
  <c r="BK379"/>
  <c r="J379"/>
  <c r="J73"/>
  <c i="6" r="R89"/>
  <c r="R88"/>
  <c r="R87"/>
  <c i="7" r="P131"/>
  <c r="T153"/>
  <c r="T171"/>
  <c r="R212"/>
  <c r="R226"/>
  <c r="P236"/>
  <c r="BK244"/>
  <c r="J244"/>
  <c r="J95"/>
  <c i="3" r="R148"/>
  <c r="BK548"/>
  <c r="J548"/>
  <c r="J68"/>
  <c r="BK1055"/>
  <c r="J1055"/>
  <c r="J72"/>
  <c i="4" r="P120"/>
  <c r="T133"/>
  <c r="T394"/>
  <c i="5" r="P379"/>
  <c r="P378"/>
  <c i="7" r="P244"/>
  <c i="2" r="BK90"/>
  <c r="J90"/>
  <c r="J61"/>
  <c r="R227"/>
  <c r="T277"/>
  <c i="3" r="BK559"/>
  <c r="J559"/>
  <c r="J69"/>
  <c r="P1055"/>
  <c i="4" r="BK120"/>
  <c r="J120"/>
  <c r="J67"/>
  <c r="P133"/>
  <c r="R394"/>
  <c i="5" r="R98"/>
  <c r="P328"/>
  <c i="6" r="T89"/>
  <c r="T88"/>
  <c r="T87"/>
  <c i="7" r="R244"/>
  <c i="2" r="P227"/>
  <c i="3" r="T148"/>
  <c r="R482"/>
  <c r="P548"/>
  <c r="T1055"/>
  <c r="T1453"/>
  <c i="4" r="BK187"/>
  <c r="J187"/>
  <c r="J72"/>
  <c i="5" r="T98"/>
  <c i="6" r="P89"/>
  <c r="P88"/>
  <c r="P87"/>
  <c i="1" r="AU60"/>
  <c i="7" r="BK136"/>
  <c r="J136"/>
  <c r="J66"/>
  <c r="BK144"/>
  <c r="J144"/>
  <c r="J70"/>
  <c r="BK158"/>
  <c r="J158"/>
  <c r="J75"/>
  <c r="T162"/>
  <c r="T244"/>
  <c i="3" r="BK97"/>
  <c r="J97"/>
  <c r="J61"/>
  <c r="P467"/>
  <c r="BK709"/>
  <c r="J709"/>
  <c r="J70"/>
  <c r="P905"/>
  <c i="4" r="P104"/>
  <c r="P97"/>
  <c r="BK142"/>
  <c r="J142"/>
  <c r="J71"/>
  <c r="P394"/>
  <c i="5" r="R224"/>
  <c r="R379"/>
  <c r="R378"/>
  <c i="7" r="BK131"/>
  <c r="J131"/>
  <c r="J65"/>
  <c r="T144"/>
  <c r="BK247"/>
  <c r="J247"/>
  <c r="J96"/>
  <c i="2" r="T90"/>
  <c i="3" r="P148"/>
  <c r="R505"/>
  <c r="T548"/>
  <c r="R1055"/>
  <c r="R1453"/>
  <c i="4" r="BK104"/>
  <c r="J104"/>
  <c r="J66"/>
  <c r="R120"/>
  <c r="P142"/>
  <c i="5" r="T224"/>
  <c i="7" r="R121"/>
  <c r="R136"/>
  <c r="BK153"/>
  <c r="J153"/>
  <c r="J73"/>
  <c r="T158"/>
  <c r="R171"/>
  <c r="T176"/>
  <c r="T183"/>
  <c r="T200"/>
  <c r="P212"/>
  <c r="R218"/>
  <c r="P221"/>
  <c r="BK226"/>
  <c r="J226"/>
  <c r="J90"/>
  <c r="P232"/>
  <c r="R236"/>
  <c r="P247"/>
  <c i="2" r="BK227"/>
  <c r="J227"/>
  <c r="J62"/>
  <c r="P242"/>
  <c r="P241"/>
  <c i="3" r="P97"/>
  <c r="BK467"/>
  <c r="J467"/>
  <c r="J63"/>
  <c r="T505"/>
  <c r="R548"/>
  <c r="T559"/>
  <c r="R905"/>
  <c i="4" r="R104"/>
  <c r="R97"/>
  <c r="T142"/>
  <c i="5" r="P98"/>
  <c r="P97"/>
  <c r="P96"/>
  <c i="1" r="AU59"/>
  <c i="5" r="R328"/>
  <c i="6" r="BK89"/>
  <c r="BK88"/>
  <c r="J88"/>
  <c r="J64"/>
  <c i="7" r="R158"/>
  <c r="R247"/>
  <c i="5" r="P224"/>
  <c r="T364"/>
  <c r="T379"/>
  <c r="T378"/>
  <c i="7" r="P153"/>
  <c r="BK183"/>
  <c r="J183"/>
  <c r="J83"/>
  <c r="T206"/>
  <c r="T226"/>
  <c r="R232"/>
  <c r="BK258"/>
  <c r="J258"/>
  <c r="J99"/>
  <c i="2" r="P90"/>
  <c r="P89"/>
  <c r="R242"/>
  <c r="R241"/>
  <c r="R277"/>
  <c i="3" r="BK148"/>
  <c r="J148"/>
  <c r="J62"/>
  <c r="P505"/>
  <c r="R559"/>
  <c r="T905"/>
  <c i="4" r="P187"/>
  <c i="5" r="BK224"/>
  <c r="J224"/>
  <c r="J68"/>
  <c r="R364"/>
  <c i="7" r="R162"/>
  <c r="P171"/>
  <c r="P176"/>
  <c r="P183"/>
  <c r="P200"/>
  <c r="BK206"/>
  <c r="J206"/>
  <c r="J85"/>
  <c r="BK212"/>
  <c r="J212"/>
  <c r="J86"/>
  <c r="BK218"/>
  <c r="J218"/>
  <c r="J87"/>
  <c r="BK221"/>
  <c r="J221"/>
  <c r="J88"/>
  <c r="P226"/>
  <c r="T236"/>
  <c r="T247"/>
  <c i="2" r="P277"/>
  <c i="3" r="R97"/>
  <c r="R96"/>
  <c r="T482"/>
  <c r="T709"/>
  <c r="P1324"/>
  <c r="P1453"/>
  <c i="4" r="T187"/>
  <c i="5" r="BK328"/>
  <c r="J328"/>
  <c r="J69"/>
  <c i="7" r="P121"/>
  <c r="P120"/>
  <c r="P136"/>
  <c r="P144"/>
  <c r="P258"/>
  <c r="T121"/>
  <c r="T136"/>
  <c r="P162"/>
  <c r="BK176"/>
  <c r="J176"/>
  <c r="J81"/>
  <c r="R183"/>
  <c r="R181"/>
  <c r="R200"/>
  <c r="R206"/>
  <c r="P218"/>
  <c r="T221"/>
  <c r="BK232"/>
  <c r="J232"/>
  <c r="J92"/>
  <c r="BK236"/>
  <c r="J236"/>
  <c r="J93"/>
  <c r="R258"/>
  <c i="2" r="T227"/>
  <c i="3" r="T467"/>
  <c r="P482"/>
  <c r="P709"/>
  <c r="BK1324"/>
  <c r="J1324"/>
  <c r="J73"/>
  <c r="BK1453"/>
  <c r="J1453"/>
  <c r="J75"/>
  <c i="4" r="R187"/>
  <c i="5" r="BK98"/>
  <c r="J98"/>
  <c r="J65"/>
  <c r="BK364"/>
  <c r="J364"/>
  <c r="J70"/>
  <c i="7" r="R131"/>
  <c r="P158"/>
  <c r="BK171"/>
  <c r="J171"/>
  <c r="J80"/>
  <c r="R176"/>
  <c r="BK200"/>
  <c r="J200"/>
  <c r="J84"/>
  <c r="P206"/>
  <c r="T212"/>
  <c r="T218"/>
  <c r="R221"/>
  <c r="T232"/>
  <c r="T258"/>
  <c i="2" r="J55"/>
  <c r="BE158"/>
  <c i="3" r="J92"/>
  <c r="BE126"/>
  <c r="BE506"/>
  <c r="BE572"/>
  <c r="BE791"/>
  <c r="BE1122"/>
  <c i="4" r="F59"/>
  <c r="BE127"/>
  <c r="BE173"/>
  <c r="BE185"/>
  <c r="BK98"/>
  <c r="J98"/>
  <c r="J65"/>
  <c r="BK129"/>
  <c r="J129"/>
  <c r="J68"/>
  <c i="5" r="J59"/>
  <c r="BE240"/>
  <c r="BE300"/>
  <c r="BE329"/>
  <c i="7" r="J54"/>
  <c r="BE124"/>
  <c r="BE126"/>
  <c r="BE141"/>
  <c r="BE143"/>
  <c r="BE168"/>
  <c r="BE185"/>
  <c r="BE245"/>
  <c r="BE259"/>
  <c r="BE148"/>
  <c r="BE150"/>
  <c r="BE194"/>
  <c r="BE197"/>
  <c r="BE202"/>
  <c r="BE207"/>
  <c r="BE210"/>
  <c r="BE240"/>
  <c r="BE246"/>
  <c r="BK125"/>
  <c r="J125"/>
  <c r="J62"/>
  <c r="BK127"/>
  <c r="J127"/>
  <c r="J63"/>
  <c r="BK129"/>
  <c r="J129"/>
  <c r="J64"/>
  <c r="BK142"/>
  <c r="J142"/>
  <c r="J69"/>
  <c r="BE219"/>
  <c r="BE227"/>
  <c i="2" r="BE119"/>
  <c r="BE232"/>
  <c r="BE236"/>
  <c r="BE239"/>
  <c r="BE248"/>
  <c i="3" r="J89"/>
  <c r="BE120"/>
  <c r="BE132"/>
  <c r="BE149"/>
  <c r="BE302"/>
  <c r="BE307"/>
  <c r="BE1266"/>
  <c r="BK478"/>
  <c r="J478"/>
  <c r="J64"/>
  <c i="4" r="E50"/>
  <c r="BE121"/>
  <c r="BE123"/>
  <c r="BE292"/>
  <c r="BK433"/>
  <c r="J433"/>
  <c r="J74"/>
  <c i="5" r="E50"/>
  <c r="BE230"/>
  <c r="BE260"/>
  <c r="BE269"/>
  <c r="BE273"/>
  <c r="BE314"/>
  <c r="BE369"/>
  <c i="6" r="J59"/>
  <c r="BE108"/>
  <c r="BE113"/>
  <c i="7" r="J55"/>
  <c r="BE154"/>
  <c r="BE159"/>
  <c r="BE164"/>
  <c r="BE187"/>
  <c r="BE189"/>
  <c r="BE199"/>
  <c r="BE229"/>
  <c r="BE237"/>
  <c r="BE243"/>
  <c r="BE255"/>
  <c r="BE263"/>
  <c r="BE265"/>
  <c i="3" r="BE810"/>
  <c r="BE1006"/>
  <c r="BE1454"/>
  <c r="BE1455"/>
  <c r="BE1459"/>
  <c i="5" r="BE107"/>
  <c r="BE137"/>
  <c i="6" r="F84"/>
  <c r="BE99"/>
  <c i="7" r="J113"/>
  <c r="BE135"/>
  <c r="BE160"/>
  <c r="BE178"/>
  <c r="BE204"/>
  <c r="BK149"/>
  <c r="J149"/>
  <c r="J71"/>
  <c i="2" r="J52"/>
  <c r="F85"/>
  <c r="BE91"/>
  <c r="BE111"/>
  <c r="BE143"/>
  <c r="BE181"/>
  <c r="BE230"/>
  <c r="BE243"/>
  <c r="BE270"/>
  <c r="BE279"/>
  <c i="3" r="F92"/>
  <c r="BE115"/>
  <c r="BE174"/>
  <c r="BE402"/>
  <c r="BE425"/>
  <c r="BE488"/>
  <c r="BE493"/>
  <c r="BE546"/>
  <c r="BE549"/>
  <c r="BE560"/>
  <c r="BE624"/>
  <c r="BE664"/>
  <c r="BE707"/>
  <c r="BE746"/>
  <c r="BE772"/>
  <c r="BE869"/>
  <c r="BE1056"/>
  <c i="4" r="J90"/>
  <c r="BE99"/>
  <c r="BE140"/>
  <c r="BE149"/>
  <c r="BE179"/>
  <c r="BE200"/>
  <c i="5" r="BE190"/>
  <c r="BE250"/>
  <c r="BE255"/>
  <c r="BE287"/>
  <c r="BE318"/>
  <c r="BE337"/>
  <c r="BE365"/>
  <c r="BE376"/>
  <c r="BE380"/>
  <c r="BE385"/>
  <c r="BE390"/>
  <c i="7" r="F116"/>
  <c r="BE155"/>
  <c r="BE157"/>
  <c r="BE186"/>
  <c r="BE196"/>
  <c r="BE223"/>
  <c r="BE242"/>
  <c r="BE250"/>
  <c r="BE257"/>
  <c i="2" r="E48"/>
  <c r="BE152"/>
  <c r="BE212"/>
  <c r="BE264"/>
  <c r="BK269"/>
  <c r="J269"/>
  <c r="J67"/>
  <c i="3" r="BE676"/>
  <c r="BE903"/>
  <c i="4" r="J59"/>
  <c r="BE105"/>
  <c r="BE114"/>
  <c r="BE125"/>
  <c r="BE155"/>
  <c r="BE216"/>
  <c r="BE226"/>
  <c r="BE313"/>
  <c r="BE322"/>
  <c r="BE372"/>
  <c r="BE431"/>
  <c i="5" r="BE120"/>
  <c r="BE291"/>
  <c r="BE373"/>
  <c r="BK215"/>
  <c r="J215"/>
  <c r="J67"/>
  <c i="6" r="E75"/>
  <c r="BE118"/>
  <c i="7" r="E48"/>
  <c r="F115"/>
  <c r="BE123"/>
  <c r="BE179"/>
  <c r="BE182"/>
  <c r="BE203"/>
  <c r="BE205"/>
  <c r="BE213"/>
  <c r="BE238"/>
  <c i="3" r="BE966"/>
  <c r="BE1234"/>
  <c r="BE1322"/>
  <c i="4" r="BE208"/>
  <c r="BE351"/>
  <c r="BE356"/>
  <c i="5" r="BE225"/>
  <c r="BE305"/>
  <c i="6" r="BE95"/>
  <c i="7" r="BE122"/>
  <c r="BE134"/>
  <c r="BE145"/>
  <c r="BE188"/>
  <c r="BE211"/>
  <c r="BE214"/>
  <c i="2" r="BK263"/>
  <c r="J263"/>
  <c r="J66"/>
  <c i="3" r="BE98"/>
  <c r="BE110"/>
  <c r="BE461"/>
  <c r="BE473"/>
  <c r="BE483"/>
  <c r="BE498"/>
  <c r="BE503"/>
  <c r="BE557"/>
  <c r="BE687"/>
  <c r="BE752"/>
  <c r="BE1250"/>
  <c r="BE1325"/>
  <c r="BE1456"/>
  <c r="BE1460"/>
  <c i="4" r="BE109"/>
  <c i="5" r="F59"/>
  <c r="BE198"/>
  <c r="BE216"/>
  <c r="BE345"/>
  <c r="BE356"/>
  <c r="BK375"/>
  <c r="J375"/>
  <c r="J71"/>
  <c r="BK400"/>
  <c r="J400"/>
  <c r="J74"/>
  <c i="6" r="J81"/>
  <c r="BE104"/>
  <c i="7" r="BE133"/>
  <c r="BE137"/>
  <c r="BE161"/>
  <c r="BE163"/>
  <c r="BE177"/>
  <c r="BE180"/>
  <c r="BE190"/>
  <c r="BE192"/>
  <c r="BE195"/>
  <c r="BE220"/>
  <c r="BE252"/>
  <c r="BE253"/>
  <c r="BK165"/>
  <c r="J165"/>
  <c r="J77"/>
  <c r="BK169"/>
  <c r="J169"/>
  <c r="J79"/>
  <c r="BK254"/>
  <c r="J254"/>
  <c r="J97"/>
  <c i="2" r="BE133"/>
  <c r="BE253"/>
  <c i="3" r="BE342"/>
  <c r="BE468"/>
  <c r="BE479"/>
  <c r="BE644"/>
  <c r="BE730"/>
  <c r="BE830"/>
  <c r="BE926"/>
  <c r="BE1089"/>
  <c r="BE1177"/>
  <c r="BE1210"/>
  <c r="BE1222"/>
  <c r="BK1398"/>
  <c r="J1398"/>
  <c r="J74"/>
  <c i="4" r="BE130"/>
  <c r="BE134"/>
  <c r="BE250"/>
  <c r="BE303"/>
  <c r="BE334"/>
  <c r="BE345"/>
  <c i="5" r="BE99"/>
  <c r="BE164"/>
  <c r="BE207"/>
  <c r="BE398"/>
  <c i="6" r="BE90"/>
  <c i="7" r="BE152"/>
  <c r="BE166"/>
  <c r="BE198"/>
  <c r="BE201"/>
  <c r="BE208"/>
  <c r="BE222"/>
  <c r="BE234"/>
  <c r="BE251"/>
  <c r="BK140"/>
  <c r="J140"/>
  <c r="J68"/>
  <c i="5" r="BE351"/>
  <c r="BE367"/>
  <c i="7" r="BE130"/>
  <c r="BE147"/>
  <c r="BE173"/>
  <c r="BE193"/>
  <c r="BE248"/>
  <c r="BE262"/>
  <c r="BK224"/>
  <c r="J224"/>
  <c r="J89"/>
  <c i="2" r="BE98"/>
  <c r="BE103"/>
  <c r="BE171"/>
  <c r="BE258"/>
  <c i="3" r="BE295"/>
  <c r="BE362"/>
  <c r="BE888"/>
  <c r="BE1348"/>
  <c r="BE1399"/>
  <c r="BE1457"/>
  <c r="BE1458"/>
  <c i="4" r="BE232"/>
  <c r="BE261"/>
  <c r="BE271"/>
  <c r="BE382"/>
  <c r="BE434"/>
  <c i="5" r="BE133"/>
  <c r="BE245"/>
  <c r="BE278"/>
  <c r="BE282"/>
  <c r="BE296"/>
  <c r="BE309"/>
  <c i="7" r="BE132"/>
  <c r="BE138"/>
  <c r="BE172"/>
  <c r="BE174"/>
  <c r="BE209"/>
  <c r="BE217"/>
  <c r="BE228"/>
  <c r="BE235"/>
  <c r="BE239"/>
  <c r="BK156"/>
  <c r="J156"/>
  <c r="J74"/>
  <c r="BK256"/>
  <c r="J256"/>
  <c r="J98"/>
  <c i="2" r="BE164"/>
  <c r="BE228"/>
  <c r="BE278"/>
  <c r="BK238"/>
  <c r="J238"/>
  <c r="J63"/>
  <c i="3" r="E48"/>
  <c r="BE234"/>
  <c r="BE259"/>
  <c r="BE314"/>
  <c r="BE321"/>
  <c r="BE445"/>
  <c r="BE526"/>
  <c r="BE588"/>
  <c r="BE710"/>
  <c r="BE849"/>
  <c r="BE896"/>
  <c r="BE986"/>
  <c r="BE1024"/>
  <c r="BE1053"/>
  <c r="BE1144"/>
  <c r="BE1294"/>
  <c r="BE1371"/>
  <c r="BE1394"/>
  <c i="4" r="BE188"/>
  <c r="BE395"/>
  <c r="BE419"/>
  <c i="5" r="J56"/>
  <c r="BE150"/>
  <c r="BE177"/>
  <c r="BE235"/>
  <c r="BE401"/>
  <c i="7" r="BE128"/>
  <c r="BE170"/>
  <c r="BE175"/>
  <c r="BE184"/>
  <c r="BE191"/>
  <c r="BE215"/>
  <c r="BE216"/>
  <c r="BE225"/>
  <c r="BE231"/>
  <c r="BE233"/>
  <c r="BE249"/>
  <c r="BK167"/>
  <c r="J167"/>
  <c r="J78"/>
  <c i="3" r="BE104"/>
  <c r="BE143"/>
  <c r="BE205"/>
  <c r="BE382"/>
  <c r="BE455"/>
  <c r="BE604"/>
  <c r="BE699"/>
  <c r="BE740"/>
  <c r="BE906"/>
  <c r="BE946"/>
  <c i="4" r="BE143"/>
  <c r="BE238"/>
  <c r="BE280"/>
  <c r="BE366"/>
  <c r="BE392"/>
  <c r="BE407"/>
  <c i="5" r="BE264"/>
  <c r="BK206"/>
  <c r="J206"/>
  <c r="J66"/>
  <c i="7" r="BE146"/>
  <c r="BE260"/>
  <c r="BE261"/>
  <c r="BE264"/>
  <c r="BK151"/>
  <c r="J151"/>
  <c r="J72"/>
  <c r="BK230"/>
  <c r="J230"/>
  <c r="J91"/>
  <c i="5" r="F39"/>
  <c i="1" r="BD59"/>
  <c i="2" r="F37"/>
  <c i="1" r="BD55"/>
  <c i="3" r="F34"/>
  <c i="1" r="BA56"/>
  <c r="AS54"/>
  <c i="7" r="J34"/>
  <c i="1" r="AW61"/>
  <c i="6" r="F37"/>
  <c i="1" r="BB60"/>
  <c i="4" r="F39"/>
  <c i="1" r="BD58"/>
  <c i="4" r="F37"/>
  <c i="1" r="BB58"/>
  <c i="4" r="J36"/>
  <c i="1" r="AW58"/>
  <c i="7" r="F36"/>
  <c i="1" r="BC61"/>
  <c i="3" r="J34"/>
  <c i="1" r="AW56"/>
  <c i="2" r="J34"/>
  <c i="1" r="AW55"/>
  <c i="5" r="F37"/>
  <c i="1" r="BB59"/>
  <c i="5" r="J36"/>
  <c i="1" r="AW59"/>
  <c i="2" r="F36"/>
  <c i="1" r="BC55"/>
  <c i="4" r="F38"/>
  <c i="1" r="BC58"/>
  <c i="6" r="F39"/>
  <c i="1" r="BD60"/>
  <c i="3" r="F35"/>
  <c i="1" r="BB56"/>
  <c i="6" r="F36"/>
  <c i="1" r="BA60"/>
  <c i="5" r="F38"/>
  <c i="1" r="BC59"/>
  <c i="6" r="J36"/>
  <c i="1" r="AW60"/>
  <c i="3" r="F37"/>
  <c i="1" r="BD56"/>
  <c i="4" r="F36"/>
  <c i="1" r="BA58"/>
  <c i="5" r="F36"/>
  <c i="1" r="BA59"/>
  <c i="2" r="F35"/>
  <c i="1" r="BB55"/>
  <c i="3" r="F36"/>
  <c i="1" r="BC56"/>
  <c i="6" r="F38"/>
  <c i="1" r="BC60"/>
  <c i="7" r="F35"/>
  <c i="1" r="BB61"/>
  <c i="2" r="F34"/>
  <c i="1" r="BA55"/>
  <c i="7" r="F37"/>
  <c i="1" r="BD61"/>
  <c i="7" r="F34"/>
  <c i="1" r="BA61"/>
  <c i="3" l="1" r="P96"/>
  <c i="7" r="T181"/>
  <c r="P139"/>
  <c r="P181"/>
  <c r="T139"/>
  <c i="4" r="T97"/>
  <c i="7" r="T120"/>
  <c r="R139"/>
  <c i="2" r="T89"/>
  <c r="T88"/>
  <c i="4" r="P132"/>
  <c r="P96"/>
  <c i="1" r="AU58"/>
  <c i="7" r="R120"/>
  <c r="R119"/>
  <c i="2" r="R89"/>
  <c r="R88"/>
  <c i="5" r="T97"/>
  <c r="T96"/>
  <c i="3" r="R481"/>
  <c r="R95"/>
  <c i="4" r="R132"/>
  <c r="R96"/>
  <c i="7" r="T119"/>
  <c i="2" r="BK241"/>
  <c r="J241"/>
  <c r="J64"/>
  <c i="7" r="BK120"/>
  <c i="5" r="R97"/>
  <c r="R96"/>
  <c i="3" r="T96"/>
  <c i="7" r="P119"/>
  <c i="1" r="AU61"/>
  <c i="3" r="T481"/>
  <c i="2" r="P88"/>
  <c i="1" r="AU55"/>
  <c i="4" r="T132"/>
  <c r="T96"/>
  <c i="3" r="P481"/>
  <c r="P95"/>
  <c i="1" r="AU56"/>
  <c i="7" r="BK181"/>
  <c r="J181"/>
  <c r="J82"/>
  <c i="2" r="BK89"/>
  <c r="J89"/>
  <c r="J60"/>
  <c i="3" r="BK96"/>
  <c r="J96"/>
  <c r="J60"/>
  <c i="4" r="BK132"/>
  <c r="J132"/>
  <c r="J69"/>
  <c i="5" r="BK97"/>
  <c i="3" r="BK481"/>
  <c r="J481"/>
  <c r="J65"/>
  <c i="6" r="J89"/>
  <c r="J65"/>
  <c i="2" r="J242"/>
  <c r="J65"/>
  <c i="4" r="BK97"/>
  <c r="BK96"/>
  <c r="J96"/>
  <c i="7" r="J121"/>
  <c r="J61"/>
  <c r="BK139"/>
  <c r="J139"/>
  <c r="J67"/>
  <c i="5" r="BK378"/>
  <c r="J378"/>
  <c r="J72"/>
  <c i="6" r="BK87"/>
  <c r="J87"/>
  <c r="J63"/>
  <c i="4" r="F35"/>
  <c i="1" r="AZ58"/>
  <c r="BB57"/>
  <c r="AX57"/>
  <c i="7" r="J33"/>
  <c i="1" r="AV61"/>
  <c r="AT61"/>
  <c r="BA57"/>
  <c r="AW57"/>
  <c i="6" r="F35"/>
  <c i="1" r="AZ60"/>
  <c i="5" r="J35"/>
  <c i="1" r="AV59"/>
  <c r="AT59"/>
  <c i="5" r="F35"/>
  <c i="1" r="AZ59"/>
  <c i="2" r="J33"/>
  <c i="1" r="AV55"/>
  <c r="AT55"/>
  <c i="2" r="F33"/>
  <c i="1" r="AZ55"/>
  <c i="3" r="F33"/>
  <c i="1" r="AZ56"/>
  <c i="7" r="F33"/>
  <c i="1" r="AZ61"/>
  <c i="3" r="J33"/>
  <c i="1" r="AV56"/>
  <c r="AT56"/>
  <c r="BC57"/>
  <c r="AY57"/>
  <c i="6" r="J35"/>
  <c i="1" r="AV60"/>
  <c r="AT60"/>
  <c i="4" r="J35"/>
  <c i="1" r="AV58"/>
  <c r="AT58"/>
  <c r="BD57"/>
  <c r="AU57"/>
  <c i="4" r="J32"/>
  <c i="1" r="AG58"/>
  <c i="7" l="1" r="BK119"/>
  <c r="J119"/>
  <c i="5" r="BK96"/>
  <c r="J96"/>
  <c i="3" r="T95"/>
  <c i="4" r="J41"/>
  <c i="5" r="J97"/>
  <c r="J64"/>
  <c i="4" r="J97"/>
  <c r="J64"/>
  <c r="J63"/>
  <c i="7" r="J120"/>
  <c r="J60"/>
  <c i="2" r="BK88"/>
  <c r="J88"/>
  <c i="3" r="BK95"/>
  <c r="J95"/>
  <c i="1" r="AN58"/>
  <c r="BB54"/>
  <c r="W31"/>
  <c i="6" r="J32"/>
  <c i="1" r="AG60"/>
  <c r="AN60"/>
  <c i="5" r="J32"/>
  <c i="1" r="AG59"/>
  <c r="AN59"/>
  <c r="BD54"/>
  <c r="W33"/>
  <c i="7" r="J30"/>
  <c i="1" r="AG61"/>
  <c r="AN61"/>
  <c i="3" r="J30"/>
  <c i="1" r="AG56"/>
  <c r="AN56"/>
  <c r="AU54"/>
  <c r="BC54"/>
  <c r="AY54"/>
  <c r="AZ57"/>
  <c r="AV57"/>
  <c r="AT57"/>
  <c r="BA54"/>
  <c r="W30"/>
  <c i="2" r="J30"/>
  <c i="1" r="AG55"/>
  <c r="AN55"/>
  <c i="3" l="1" r="J59"/>
  <c i="5" r="J41"/>
  <c r="J63"/>
  <c i="2" r="J39"/>
  <c i="6" r="J41"/>
  <c i="3" r="J39"/>
  <c i="7" r="J59"/>
  <c i="2" r="J59"/>
  <c i="7" r="J39"/>
  <c i="1" r="AZ54"/>
  <c r="W29"/>
  <c r="AG57"/>
  <c r="AN57"/>
  <c r="AW54"/>
  <c r="AK30"/>
  <c r="AX54"/>
  <c r="W32"/>
  <c l="1" r="AG54"/>
  <c r="AK26"/>
  <c r="AV54"/>
  <c r="AK29"/>
  <c l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<sst xmlns="http://schemas.openxmlformats.org/spreadsheetml/2006/main">
  <si>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</si>
  <si>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</si>
  <si>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</si>
  <si>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</si>
  <si>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</si>
  <si>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{f4076f34-5425-4344-a80e-388e0886ee21}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</si>
  <si>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</si>
  <si>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</si>
  <si>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</si>
  <si>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</si>
  <si>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</si>
  <si>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</si>
  <si>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</si>
  <si>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</si>
  <si>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N12502026c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</si>
  <si>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</si>
  <si>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</si>
  <si>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sociálního zařízení hasičské zbrojnice Lhota u Choryně</t>
  </si>
  <si>
    <t>KSO:</t>
  </si>
  <si>
    <t/>
  </si>
  <si>
    <t>CC-CZ:</t>
  </si>
  <si>
    <t>Místo:</t>
  </si>
  <si>
    <t xml:space="preserve"> </t>
  </si>
  <si>
    <t>Datum:</t>
  </si>
  <si>
    <t>30. 1. 2026</t>
  </si>
  <si>
    <t>Zadavatel:</t>
  </si>
  <si>
    <t>IČ:</t>
  </si>
  <si>
    <t>00304387</t>
  </si>
  <si>
    <t>Město Valašské Meziříčí, Náměstí 7/5,757 01 VM</t>
  </si>
  <si>
    <t>DIČ:</t>
  </si>
  <si>
    <t>Účastník:</t>
  </si>
  <si>
    <t>Vyplň údaj</t>
  </si>
  <si>
    <t>Projektant:</t>
  </si>
  <si>
    <t>05752671</t>
  </si>
  <si>
    <t>TYKO atelier,Kouty 1413, Valašské Meziříčí</t>
  </si>
  <si>
    <t>CZ05752671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</si>
  <si>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</si>
  <si>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</si>
  <si>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</si>
  <si>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</si>
  <si>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</si>
  <si>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</si>
  <si>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</si>
  <si>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</si>
  <si>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</si>
  <si>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</si>
  <si>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</si>
  <si>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</si>
  <si>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</si>
  <si>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</si>
  <si>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</si>
  <si>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</si>
  <si>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</si>
  <si>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</si>
  <si>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</si>
  <si>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</si>
  <si>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</si>
  <si>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</si>
  <si>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</si>
  <si>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</si>
  <si>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</si>
  <si>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</si>
  <si>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</si>
  <si>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</si>
  <si>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</si>
  <si>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</si>
  <si>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</si>
  <si>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</si>
  <si>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</si>
  <si>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</si>
  <si>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</si>
  <si>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</si>
  <si>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</si>
  <si>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</si>
  <si>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</si>
  <si>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</si>
  <si>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</si>
  <si>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</si>
  <si>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</si>
  <si>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</si>
  <si>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</si>
  <si>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</si>
  <si>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</si>
  <si>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{548958dc-d69d-4a1e-a66d-91b27b17c5c3}</t>
  </si>
  <si>
    <t>2</t>
  </si>
  <si>
    <t>02</t>
  </si>
  <si>
    <t>Architektonicko stavební řešení</t>
  </si>
  <si>
    <t>{7dfd72be-3d64-46f1-aff0-5a34757705cb}</t>
  </si>
  <si>
    <t>03</t>
  </si>
  <si>
    <t>Zdravotechnika, vnitřní kanalizace, VZT</t>
  </si>
  <si>
    <t>{9d7a8f6c-6541-4a9c-a76a-e3f100f9ff11}</t>
  </si>
  <si>
    <t>031</t>
  </si>
  <si>
    <t>Zdravotechnika</t>
  </si>
  <si>
    <t>Soupis</t>
  </si>
  <si>
    <t>{1d5562f0-c753-4336-b360-2ffe918ab403}</t>
  </si>
  <si>
    <t>032</t>
  </si>
  <si>
    <t>Vnitřní kanalizace</t>
  </si>
  <si>
    <t>{b558ddcb-65a1-4ad8-b26b-5d3f130b253f}</t>
  </si>
  <si>
    <t>033</t>
  </si>
  <si>
    <t>Vzduchotechnika - odvětrání</t>
  </si>
  <si>
    <t>{54c7f8ad-cc87-4230-a68b-f25d1aaaf79b}</t>
  </si>
  <si>
    <t>04</t>
  </si>
  <si>
    <t>Elektroinstalace</t>
  </si>
  <si>
    <t>{c3d425d4-1b60-4d29-8489-4d0b3aeea388}</t>
  </si>
  <si>
    <t>KRYCÍ LIST SOUPISU PRACÍ</t>
  </si>
  <si>
    <t>Objekt:</t>
  </si>
  <si>
    <t>01 -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</si>
  <si>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</si>
  <si>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</si>
  <si>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</si>
  <si>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</si>
  <si>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</si>
  <si>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</si>
  <si>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</si>
  <si>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</si>
  <si>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</si>
  <si>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</si>
  <si>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776 - Podlahy povlakové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</si>
  <si>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</si>
  <si>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</si>
  <si>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</si>
  <si>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</si>
  <si>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</si>
  <si>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</si>
  <si>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</si>
  <si>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</si>
  <si>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</si>
  <si>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</si>
  <si>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</si>
  <si>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</si>
  <si>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</si>
  <si>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</si>
  <si>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</si>
  <si>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</si>
  <si>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</si>
  <si>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</si>
  <si>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</si>
  <si>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</si>
  <si>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</si>
  <si>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</si>
  <si>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pracovní pro objekty pozemních staveb pro zatížení do 150 kg/m2, o výšce lešeňové podlahy do 1,9 m</t>
  </si>
  <si>
    <t>m2</t>
  </si>
  <si>
    <t>CS ÚRS 2026 01</t>
  </si>
  <si>
    <t>4</t>
  </si>
  <si>
    <t>-985059054</t>
  </si>
  <si>
    <t>Online PSC</t>
  </si>
  <si>
    <t>https://podminky.urs.cz/item/CS_URS_2026_01/949101111</t>
  </si>
  <si>
    <t>VV</t>
  </si>
  <si>
    <t>půdorys 1.NP bourací práce</t>
  </si>
  <si>
    <t>2,64+10,76+2,48+1,32+1,32</t>
  </si>
  <si>
    <t>102 denní místnost</t>
  </si>
  <si>
    <t>5,37*1,2</t>
  </si>
  <si>
    <t>Součet</t>
  </si>
  <si>
    <t>952902021</t>
  </si>
  <si>
    <t>Čištění budov při provádění oprav a udržovacích prací podlah hladkých zametením</t>
  </si>
  <si>
    <t>-1352939289</t>
  </si>
  <si>
    <t>https://podminky.urs.cz/item/CS_URS_2026_01/952902021</t>
  </si>
  <si>
    <t>3</t>
  </si>
  <si>
    <t>962031132</t>
  </si>
  <si>
    <t>Bourání příček nebo přizdívek z cihel pálených plných, tl. do 100 mm</t>
  </si>
  <si>
    <t>-1064733602</t>
  </si>
  <si>
    <t>https://podminky.urs.cz/item/CS_URS_2026_01/962031132</t>
  </si>
  <si>
    <t>3,75*3,0</t>
  </si>
  <si>
    <t>-(0,8*1,97+0,8*1,97)</t>
  </si>
  <si>
    <t>1,05*2,2</t>
  </si>
  <si>
    <t>-(0,6*2,2)</t>
  </si>
  <si>
    <t>962032230</t>
  </si>
  <si>
    <t>Bourání zdiva nadzákladového z cihel pálených plných nebo lícových nebo vápenopískových na maltu vápennou nebo vápenocementovou, objemu do 1 m3</t>
  </si>
  <si>
    <t>m3</t>
  </si>
  <si>
    <t>-2145621644</t>
  </si>
  <si>
    <t>https://podminky.urs.cz/item/CS_URS_2026_01/962032230</t>
  </si>
  <si>
    <t>2,4*3,0*0,2</t>
  </si>
  <si>
    <t>-(0,6*1,97*0,2)*2</t>
  </si>
  <si>
    <t>1,2*2,55*0,2</t>
  </si>
  <si>
    <t>5</t>
  </si>
  <si>
    <t>965042141</t>
  </si>
  <si>
    <t>Bourání mazanin betonových nebo z litého asfaltu tl. do 100 mm, plochy přes 4 m2</t>
  </si>
  <si>
    <t>637586000</t>
  </si>
  <si>
    <t>https://podminky.urs.cz/item/CS_URS_2026_01/965042141</t>
  </si>
  <si>
    <t>101 zádveří</t>
  </si>
  <si>
    <t>2,64*0,1</t>
  </si>
  <si>
    <t>107 chodba</t>
  </si>
  <si>
    <t>10,76*0,1</t>
  </si>
  <si>
    <t>108 umývárna</t>
  </si>
  <si>
    <t>2,48*0,1</t>
  </si>
  <si>
    <t>109 WC</t>
  </si>
  <si>
    <t>1,32*0,1</t>
  </si>
  <si>
    <t>110 WC</t>
  </si>
  <si>
    <t>6</t>
  </si>
  <si>
    <t>965081213</t>
  </si>
  <si>
    <t>Bourání podlah z dlaždic bez podkladního lože nebo mazaniny, s jakoukoliv výplní spár keramických nebo xylolitových tl. do 10 mm, plochy přes 1 m2</t>
  </si>
  <si>
    <t>477323829</t>
  </si>
  <si>
    <t>https://podminky.urs.cz/item/CS_URS_2026_01/965081213</t>
  </si>
  <si>
    <t>2,48</t>
  </si>
  <si>
    <t>1,32</t>
  </si>
  <si>
    <t>7</t>
  </si>
  <si>
    <t>968072455</t>
  </si>
  <si>
    <t>Vybourání kovových rámů oken s křídly, dveřních zárubní, vrat, stěn, ostění nebo obkladů dveřních zárubní, plochy do 2 m2</t>
  </si>
  <si>
    <t>990333735</t>
  </si>
  <si>
    <t>https://podminky.urs.cz/item/CS_URS_2026_01/968072455</t>
  </si>
  <si>
    <t>0,8*1,97</t>
  </si>
  <si>
    <t>0,6*1,97</t>
  </si>
  <si>
    <t>8</t>
  </si>
  <si>
    <t>971033641</t>
  </si>
  <si>
    <t>Vybourání otvorů ve zdivu a příčkách z cihel, tvárnic, lehkých betonů z cihel pálených na maltu vápennou nebo vápenocementovou plochy do 4 m2, tl. do 300 mm</t>
  </si>
  <si>
    <t>-596488363</t>
  </si>
  <si>
    <t>https://podminky.urs.cz/item/CS_URS_2026_01/971033641</t>
  </si>
  <si>
    <t>nové dveře do denní místnosti</t>
  </si>
  <si>
    <t>0,9*2,1*0,3</t>
  </si>
  <si>
    <t>975043121</t>
  </si>
  <si>
    <t>Jednořadové podchycení stropů pro osazení nosníků dřevěnou výztuhou v. podchycení do 3,5 m, a při zatížení hmotností přes 750 do 1000 kg/m</t>
  </si>
  <si>
    <t>m</t>
  </si>
  <si>
    <t>1810479744</t>
  </si>
  <si>
    <t>https://podminky.urs.cz/item/CS_URS_2026_01/975043121</t>
  </si>
  <si>
    <t>2,0+2,0</t>
  </si>
  <si>
    <t>10</t>
  </si>
  <si>
    <t>977151119</t>
  </si>
  <si>
    <t>Jádrové vrty diamantovými korunkami do stavebních materiálů (železobetonu, betonu, cihel, obkladů, dlažeb, kamene) průměru přes 100 do 110 mm</t>
  </si>
  <si>
    <t>-915555694</t>
  </si>
  <si>
    <t>https://podminky.urs.cz/item/CS_URS_2026_01/977151119</t>
  </si>
  <si>
    <t>odvětrání</t>
  </si>
  <si>
    <t>0,45*1</t>
  </si>
  <si>
    <t>0,1*4</t>
  </si>
  <si>
    <t>11</t>
  </si>
  <si>
    <t>978013121</t>
  </si>
  <si>
    <t>Otlučení vápenných, vápenocementových nebo vápenosádrových omítek vnitřních ploch tloušťky do 25 mm stěn, včetně vyškrabání spar, v rozsahu přes 5 do 10 %</t>
  </si>
  <si>
    <t>-1673138610</t>
  </si>
  <si>
    <t>https://podminky.urs.cz/item/CS_URS_2026_01/978013121</t>
  </si>
  <si>
    <t>(3,55+1,1)*3</t>
  </si>
  <si>
    <t>-(1*2,5+0,8*1,97)</t>
  </si>
  <si>
    <t>(1,7+3,75+1,7)*3</t>
  </si>
  <si>
    <t>-(1*2,05+0,8*1,97)</t>
  </si>
  <si>
    <t>978013191</t>
  </si>
  <si>
    <t>Otlučení vápenných, vápenocementových nebo vápenosádrových omítek vnitřních ploch tloušťky do 25 mm stěn, včetně vyškrabání spar, v rozsahu přes 50 do 100 %</t>
  </si>
  <si>
    <t>744831909</t>
  </si>
  <si>
    <t>https://podminky.urs.cz/item/CS_URS_2026_01/978013191</t>
  </si>
  <si>
    <t>(2,4+1,1)*2*3,0</t>
  </si>
  <si>
    <t>-(0,6*1,97*2+0,9*2,0+0,8*1,97+0,8*1,97)</t>
  </si>
  <si>
    <t>(2,87+3,75)*2*3,0</t>
  </si>
  <si>
    <t>-(0,8*1,97)</t>
  </si>
  <si>
    <t>(1,3+1,3+1,05)*3,0</t>
  </si>
  <si>
    <t>-(0,6*2+0,8*1,97)</t>
  </si>
  <si>
    <t>(1,0+1,05+1,0)*3,0</t>
  </si>
  <si>
    <t>(0,55+0,8*2)*0,2</t>
  </si>
  <si>
    <t>-(0,6*2+0,55*0,8)</t>
  </si>
  <si>
    <t>(1,1+1,1+1,2)*3,0</t>
  </si>
  <si>
    <t>1,2*2,55</t>
  </si>
  <si>
    <t>-(0,6*1,97)</t>
  </si>
  <si>
    <t>(1,1+1,2+1,1)*3,0</t>
  </si>
  <si>
    <t>(0,55*0,8*2)*0,2</t>
  </si>
  <si>
    <t>-(0,55*0,8+0,6*1,97)</t>
  </si>
  <si>
    <t>Mezisoučet</t>
  </si>
  <si>
    <t>obklady</t>
  </si>
  <si>
    <t>-28,712</t>
  </si>
  <si>
    <t>13</t>
  </si>
  <si>
    <t>978059541</t>
  </si>
  <si>
    <t>Odsekání obkladů stěn včetně otlučení podkladní omítky až na zdivo z obkládaček vnitřních, z jakýchkoliv materiálů, plochy přes 1 m2</t>
  </si>
  <si>
    <t>-330069908</t>
  </si>
  <si>
    <t>https://podminky.urs.cz/item/CS_URS_2026_01/978059541</t>
  </si>
  <si>
    <t>(1,1+1,2)*2*1,5</t>
  </si>
  <si>
    <t>-(0,6*1,5)</t>
  </si>
  <si>
    <t>(1,3+1,05)*2*2,2</t>
  </si>
  <si>
    <t>-(0,6*2)</t>
  </si>
  <si>
    <t>(1+1,05)*2*2,2</t>
  </si>
  <si>
    <t>-(0,55*0,45+0,6*2)</t>
  </si>
  <si>
    <t>997</t>
  </si>
  <si>
    <t>Doprava suti a vybouraných hmot</t>
  </si>
  <si>
    <t>14</t>
  </si>
  <si>
    <t>997013211</t>
  </si>
  <si>
    <t>Vnitrostaveništní doprava suti a vybouraných hmot vodorovně do 50 m s naložením ručně pro budovy a haly výšky do 6 m</t>
  </si>
  <si>
    <t>t</t>
  </si>
  <si>
    <t>1672596518</t>
  </si>
  <si>
    <t>https://podminky.urs.cz/item/CS_URS_2026_01/997013211</t>
  </si>
  <si>
    <t>15</t>
  </si>
  <si>
    <t>997013501</t>
  </si>
  <si>
    <t>Odvoz suti a vybouraných hmot na skládku nebo meziskládku se složením, na vzdálenost do 1 km</t>
  </si>
  <si>
    <t>-1657099495</t>
  </si>
  <si>
    <t>https://podminky.urs.cz/item/CS_URS_2026_01/997013501</t>
  </si>
  <si>
    <t>16</t>
  </si>
  <si>
    <t>997013509</t>
  </si>
  <si>
    <t>Odvoz suti a vybouraných hmot na skládku nebo meziskládku se složením, na vzdálenost Příplatek k ceně za každý další započatý 1 km přes 1 km</t>
  </si>
  <si>
    <t>-902682129</t>
  </si>
  <si>
    <t>https://podminky.urs.cz/item/CS_URS_2026_01/997013509</t>
  </si>
  <si>
    <t>18,927*14</t>
  </si>
  <si>
    <t>17</t>
  </si>
  <si>
    <t>997013631</t>
  </si>
  <si>
    <t>Poplatek za uložení stavebního odpadu na skládce (skládkovné) směsného stavebního a demoličního zatříděného do Katalogu odpadů pod kódem 17 09 04</t>
  </si>
  <si>
    <t>-1761979367</t>
  </si>
  <si>
    <t>https://podminky.urs.cz/item/CS_URS_2026_01/997013631</t>
  </si>
  <si>
    <t>998</t>
  </si>
  <si>
    <t>Přesun hmot</t>
  </si>
  <si>
    <t>18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</si>
  <si>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</si>
  <si>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</si>
  <si>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326147156</t>
  </si>
  <si>
    <t>https://podminky.urs.cz/item/CS_URS_2026_01/998018001</t>
  </si>
  <si>
    <t>PSV</t>
  </si>
  <si>
    <t>Práce a dodávky PSV</t>
  </si>
  <si>
    <t>725</t>
  </si>
  <si>
    <t>Zdravotechnika - zařizovací předměty</t>
  </si>
  <si>
    <t>19</t>
  </si>
  <si>
    <t>725110814</t>
  </si>
  <si>
    <t>Demontáž klozetů kombi</t>
  </si>
  <si>
    <t>soubor</t>
  </si>
  <si>
    <t>1354900041</t>
  </si>
  <si>
    <t>https://podminky.urs.cz/item/CS_URS_2026_01/725110814</t>
  </si>
  <si>
    <t>1+1</t>
  </si>
  <si>
    <t>20</t>
  </si>
  <si>
    <t>725240812</t>
  </si>
  <si>
    <t>Demontáž sprchových kabin a vaniček bez výtokových armatur vaniček</t>
  </si>
  <si>
    <t>515185568</t>
  </si>
  <si>
    <t>https://podminky.urs.cz/item/CS_URS_2026_01/725240812</t>
  </si>
  <si>
    <t>725840850</t>
  </si>
  <si>
    <t>Demontáž baterií sprchových diferenciálních do G 3/4 x 1</t>
  </si>
  <si>
    <t>kus</t>
  </si>
  <si>
    <t>2089329094</t>
  </si>
  <si>
    <t>https://podminky.urs.cz/item/CS_URS_2026_01/725840850</t>
  </si>
  <si>
    <t>22</t>
  </si>
  <si>
    <t>725860811</t>
  </si>
  <si>
    <t>Demontáž zápachových uzávěrek pro zařizovací předměty jednoduchých</t>
  </si>
  <si>
    <t>1202217710</t>
  </si>
  <si>
    <t>https://podminky.urs.cz/item/CS_URS_2026_01/725860811</t>
  </si>
  <si>
    <t>776</t>
  </si>
  <si>
    <t>Podlahy povlakové</t>
  </si>
  <si>
    <t>23</t>
  </si>
  <si>
    <t>776201812</t>
  </si>
  <si>
    <t>Demontáž povlakových podlahovin lepených ručně s podložkou</t>
  </si>
  <si>
    <t>-270538982</t>
  </si>
  <si>
    <t>https://podminky.urs.cz/item/CS_URS_2026_01/776201812</t>
  </si>
  <si>
    <t>2,64+10,76</t>
  </si>
  <si>
    <t>784</t>
  </si>
  <si>
    <t>Dokončovací práce - malby a tapety</t>
  </si>
  <si>
    <t>24</t>
  </si>
  <si>
    <t>784121001</t>
  </si>
  <si>
    <t>Oškrabání malby v místnostech výšky do 3,80 m</t>
  </si>
  <si>
    <t>1787264138</t>
  </si>
  <si>
    <t>https://podminky.urs.cz/item/CS_URS_2026_01/784121001</t>
  </si>
  <si>
    <t>5,37*3,0</t>
  </si>
  <si>
    <t>-(0,8*1,97)*2</t>
  </si>
  <si>
    <t>VRN</t>
  </si>
  <si>
    <t>Vedlejší rozpočtové náklady</t>
  </si>
  <si>
    <t>25</t>
  </si>
  <si>
    <t>VRN01</t>
  </si>
  <si>
    <t>Zařízení staveniště</t>
  </si>
  <si>
    <t>%</t>
  </si>
  <si>
    <t>-408271275</t>
  </si>
  <si>
    <t>26</t>
  </si>
  <si>
    <t>VRN02</t>
  </si>
  <si>
    <t>Provoz investora</t>
  </si>
  <si>
    <t>1877807084</t>
  </si>
  <si>
    <t>02 - Architektonicko stavební řešení</t>
  </si>
  <si>
    <t xml:space="preserve">    3 - Svislé a kompletní konstrukce</t>
  </si>
  <si>
    <t xml:space="preserve">    6 - Úpravy povrchů, podlahy a osazování výplní</t>
  </si>
  <si>
    <t xml:space="preserve">    711 - Izolace proti vodě, vlhkosti a plynům</t>
  </si>
  <si>
    <t xml:space="preserve">    713 - Izolace tepelné</t>
  </si>
  <si>
    <t xml:space="preserve">    761 - Konstrukce prosvětlovací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</si>
  <si>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</si>
  <si>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</si>
  <si>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</si>
  <si>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</si>
  <si>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</si>
  <si>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>Svislé a kompletní konstrukce</t>
  </si>
  <si>
    <t>310002111</t>
  </si>
  <si>
    <t>Vložení trub (chrániček) do otvorů vytvořených ve zdech včetně utěsnění vnější průřezové plochy přes 0,02 do 0,05 m2, tloušťky zdi do 0,5 m</t>
  </si>
  <si>
    <t>635221886</t>
  </si>
  <si>
    <t>https://podminky.urs.cz/item/CS_URS_2026_01/310002111</t>
  </si>
  <si>
    <t>půdorys 1.NP</t>
  </si>
  <si>
    <t>M</t>
  </si>
  <si>
    <t>28611112</t>
  </si>
  <si>
    <t>trubka kanalizační PVC DN 110x500mm SN4</t>
  </si>
  <si>
    <t>50329655</t>
  </si>
  <si>
    <t>310238211</t>
  </si>
  <si>
    <t>Zazdívka otvorů ve zdivu nadzákladovém cihlami pálenými plochy přes 0,25 m2 do 1 m2 na maltu vápenocementovou</t>
  </si>
  <si>
    <t>-1337742581</t>
  </si>
  <si>
    <t>https://podminky.urs.cz/item/CS_URS_2026_01/310238211</t>
  </si>
  <si>
    <t>0,8*1,97*0,3</t>
  </si>
  <si>
    <t>317142422</t>
  </si>
  <si>
    <t>Překlady nenosné z pórobetonu osazené do tenkého maltového lože, výšky do 250 mm, šířky překladu 100 mm, délky překladu přes 1000 do 1250 mm</t>
  </si>
  <si>
    <t>-1776025500</t>
  </si>
  <si>
    <t>https://podminky.urs.cz/item/CS_URS_2026_01/317142422</t>
  </si>
  <si>
    <t>317234410</t>
  </si>
  <si>
    <t>Vyzdívka mezi nosníky cihlami pálenými na maltu cementovou</t>
  </si>
  <si>
    <t>1940502470</t>
  </si>
  <si>
    <t>https://podminky.urs.cz/item/CS_URS_2026_01/317234410</t>
  </si>
  <si>
    <t>vstup do denní místnosti</t>
  </si>
  <si>
    <t>1,3*0,3*0,16</t>
  </si>
  <si>
    <t>317944323</t>
  </si>
  <si>
    <t>Válcované nosníky dodatečně osazované do připravených otvorů bez zazdění hlav, výšky přes 120 do 220 mm</t>
  </si>
  <si>
    <t>920653295</t>
  </si>
  <si>
    <t>https://podminky.urs.cz/item/CS_URS_2026_01/317944323</t>
  </si>
  <si>
    <t>1,3*17,9*3/1000</t>
  </si>
  <si>
    <t>342272225</t>
  </si>
  <si>
    <t>Příčky z pórobetonových tvárnic hladkých na tenké maltové lože objemová hmotnost do 500 kg/m3, tloušťka příčky 100 mm</t>
  </si>
  <si>
    <t>-2017111490</t>
  </si>
  <si>
    <t>https://podminky.urs.cz/item/CS_URS_2026_01/342272225</t>
  </si>
  <si>
    <t>2,4*3,1</t>
  </si>
  <si>
    <t>-(1,15*0,6+1,05*0,6)</t>
  </si>
  <si>
    <t>2,52*3,1</t>
  </si>
  <si>
    <t>3,48*3,1</t>
  </si>
  <si>
    <t>-(0,6*1,97)*2</t>
  </si>
  <si>
    <t>3,75*3,1</t>
  </si>
  <si>
    <t>-(0,6*1,97+0,7*1,97)</t>
  </si>
  <si>
    <t>342291121</t>
  </si>
  <si>
    <t>Ukotvení příček plochými kotvami, do konstrukce cihelné</t>
  </si>
  <si>
    <t>707220064</t>
  </si>
  <si>
    <t>https://podminky.urs.cz/item/CS_URS_2026_01/342291121</t>
  </si>
  <si>
    <t>4*3,1</t>
  </si>
  <si>
    <t>Úpravy povrchů, podlahy a osazování výplní</t>
  </si>
  <si>
    <t>612131101</t>
  </si>
  <si>
    <t>Podkladní a spojovací vrstva vnitřních omítaných ploch cementový postřik nanášený ručně celoplošně stěn</t>
  </si>
  <si>
    <t>2054975009</t>
  </si>
  <si>
    <t>https://podminky.urs.cz/item/CS_URS_2026_01/612131101</t>
  </si>
  <si>
    <t>101 chodba</t>
  </si>
  <si>
    <t>(1,6+3,75+1,6)*3,0</t>
  </si>
  <si>
    <t>(0,8+1,97*2)*0,15</t>
  </si>
  <si>
    <t>(0,8+1,97*2)*0,3</t>
  </si>
  <si>
    <t>-(0,8*1,97)*3</t>
  </si>
  <si>
    <t>102 sprcha</t>
  </si>
  <si>
    <t>(2,32)*3,0</t>
  </si>
  <si>
    <t>103 WC předsíň</t>
  </si>
  <si>
    <t>(1,68+0,02)*3,0</t>
  </si>
  <si>
    <t xml:space="preserve">106 WC muži pisoár </t>
  </si>
  <si>
    <t>(0,8)*3,0</t>
  </si>
  <si>
    <t>107 WC muži kabina</t>
  </si>
  <si>
    <t>(0,02+0,95+1,35)*3,0</t>
  </si>
  <si>
    <t>108 WC společné</t>
  </si>
  <si>
    <t>(1,05+2,3)*3,0</t>
  </si>
  <si>
    <t>612131121</t>
  </si>
  <si>
    <t>Podkladní a spojovací vrstva vnitřních omítaných ploch penetrace disperzní nanášená ručně stěn</t>
  </si>
  <si>
    <t>2105256702</t>
  </si>
  <si>
    <t>https://podminky.urs.cz/item/CS_URS_2026_01/612131121</t>
  </si>
  <si>
    <t>(3,75)*3,0</t>
  </si>
  <si>
    <t>(1,15+2,32+1,15)*3,0</t>
  </si>
  <si>
    <t>-(0,6*1,97+1,15*0,6)</t>
  </si>
  <si>
    <t>(0,02+1,68+1,35)*3,0</t>
  </si>
  <si>
    <t>-(0,6*1,97*2+0,7*1,97)</t>
  </si>
  <si>
    <t>104 WC ženy kabina</t>
  </si>
  <si>
    <t>(0,02+0,95+1,05+0,95+0,02)*3,0</t>
  </si>
  <si>
    <t>105 WC ženy kabina</t>
  </si>
  <si>
    <t>(1,35+1,35+1,05)*3,0</t>
  </si>
  <si>
    <t>-(0,6*1,97+1,05*0,6)</t>
  </si>
  <si>
    <t>(0,02+0,95)*3,0</t>
  </si>
  <si>
    <t>(2,3+1,05)*3,0</t>
  </si>
  <si>
    <t>5,17*3,0</t>
  </si>
  <si>
    <t>612142001</t>
  </si>
  <si>
    <t>Pletivo vnitřních ploch v ploše nebo pruzích, na plném podkladu sklovláknité vtlačené do tmelu včetně tmelu stěn</t>
  </si>
  <si>
    <t>-972760836</t>
  </si>
  <si>
    <t>https://podminky.urs.cz/item/CS_URS_2026_01/612142001</t>
  </si>
  <si>
    <t>(1,6+3,75)*2*3,0</t>
  </si>
  <si>
    <t>-(0,8*1,97*3+0,7*1,97+0,6*1,97)</t>
  </si>
  <si>
    <t>(2,32+1,15)*2*3,0</t>
  </si>
  <si>
    <t>(0,02+1,68+1,35+1,68+0,02)*3,0</t>
  </si>
  <si>
    <t>(0,8+0,8)*3,0</t>
  </si>
  <si>
    <t>(0,02+0,95+0,02+0,95+1,35)*3,0</t>
  </si>
  <si>
    <t>(2,3+1,05)*2*3,0</t>
  </si>
  <si>
    <t>-(1,15*0,6+1,05*0,6+0,8*1,97)</t>
  </si>
  <si>
    <t>612321111</t>
  </si>
  <si>
    <t>Omítka vápenocementová vnitřních ploch nanášená ručně jednovrstvá, tloušťky do 10 mm hrubá zatřená svislých konstrukcí stěn</t>
  </si>
  <si>
    <t>-1689123706</t>
  </si>
  <si>
    <t>https://podminky.urs.cz/item/CS_URS_2026_01/612321111</t>
  </si>
  <si>
    <t>612321131</t>
  </si>
  <si>
    <t>Vápenocementový štuk vnitřních ploch tloušťky do 3 mm svislých konstrukcí stěn</t>
  </si>
  <si>
    <t>-210104062</t>
  </si>
  <si>
    <t>https://podminky.urs.cz/item/CS_URS_2026_01/612321131</t>
  </si>
  <si>
    <t>-55,362</t>
  </si>
  <si>
    <t>619991005</t>
  </si>
  <si>
    <t>Zakrytí vnitřních ploch před znečištěním PE fólií včetně pozdějšího odkrytí stěn nebo svislých ploch</t>
  </si>
  <si>
    <t>-1013585479</t>
  </si>
  <si>
    <t>https://podminky.urs.cz/item/CS_URS_2026_01/619991005</t>
  </si>
  <si>
    <t>107 WC muži - kabina</t>
  </si>
  <si>
    <t>0,55*0,8</t>
  </si>
  <si>
    <t>619991015</t>
  </si>
  <si>
    <t>Zakrytí vnitřních ploch před znečištěním textilií absorpční včetně pozdějšího odkrytí podlah</t>
  </si>
  <si>
    <t>863706411</t>
  </si>
  <si>
    <t>https://podminky.urs.cz/item/CS_URS_2026_01/619991015</t>
  </si>
  <si>
    <t>24,17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</si>
  <si>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</si>
  <si>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</si>
  <si>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2087321293</t>
  </si>
  <si>
    <t>https://podminky.urs.cz/item/CS_URS_2026_01/622143004</t>
  </si>
  <si>
    <t>(0,55*0,8*2)</t>
  </si>
  <si>
    <t>59051516</t>
  </si>
  <si>
    <t>profil začišťovací PVC pro ostění vnitřních omítek</t>
  </si>
  <si>
    <t>2147097878</t>
  </si>
  <si>
    <t>1,76*1,05 'Přepočtené koeficientem množství</t>
  </si>
  <si>
    <t>631362021</t>
  </si>
  <si>
    <t>Výztuž mazanin ze svařovaných sítí z drátů typu KARI</t>
  </si>
  <si>
    <t>1737028893</t>
  </si>
  <si>
    <t>https://podminky.urs.cz/item/CS_URS_2026_01/631362021</t>
  </si>
  <si>
    <t>kari 4/100/100</t>
  </si>
  <si>
    <t>6,18*1,99/1000</t>
  </si>
  <si>
    <t>2,55*1,99/1000</t>
  </si>
  <si>
    <t>2,27*1,99/1000</t>
  </si>
  <si>
    <t>1,0*1,99/1000</t>
  </si>
  <si>
    <t>1,42*1,99/1000</t>
  </si>
  <si>
    <t>106 WC muži - pisoár</t>
  </si>
  <si>
    <t>1,08*1,99/1000</t>
  </si>
  <si>
    <t>1,28*1,99/1000</t>
  </si>
  <si>
    <t>2,59*1,99/1000</t>
  </si>
  <si>
    <t>632451456</t>
  </si>
  <si>
    <t>Potěr pískocementový běžný tl. přes 40 do 50 mm tř. C 25</t>
  </si>
  <si>
    <t>-101818409</t>
  </si>
  <si>
    <t>https://podminky.urs.cz/item/CS_URS_2026_01/632451456</t>
  </si>
  <si>
    <t>6,18</t>
  </si>
  <si>
    <t>2,55</t>
  </si>
  <si>
    <t>2,27</t>
  </si>
  <si>
    <t>1,0</t>
  </si>
  <si>
    <t>1,42</t>
  </si>
  <si>
    <t>1,08</t>
  </si>
  <si>
    <t>1,28</t>
  </si>
  <si>
    <t>2,59</t>
  </si>
  <si>
    <t>632459175</t>
  </si>
  <si>
    <t>Příplatky k cenám potěrů za malou plochu do 5 m2 jednotlivě, tl. potěru přes 40 do 50 mm</t>
  </si>
  <si>
    <t>1234426578</t>
  </si>
  <si>
    <t>https://podminky.urs.cz/item/CS_URS_2026_01/632459175</t>
  </si>
  <si>
    <t>632481213</t>
  </si>
  <si>
    <t>Separační vrstva k oddělení podlahových vrstev z polyetylénové fólie</t>
  </si>
  <si>
    <t>1399095301</t>
  </si>
  <si>
    <t>https://podminky.urs.cz/item/CS_URS_2026_01/632481213</t>
  </si>
  <si>
    <t>634112123</t>
  </si>
  <si>
    <t>Obvodová dilatace mezi stěnou a mazaninou nebo potěrem podlahovým páskem z pěnového PE s fólií tl. do 10 mm, výšky 80 mm</t>
  </si>
  <si>
    <t>-337044026</t>
  </si>
  <si>
    <t>https://podminky.urs.cz/item/CS_URS_2026_01/634112123</t>
  </si>
  <si>
    <t>(1,6+3,75)*2</t>
  </si>
  <si>
    <t>2*0,15</t>
  </si>
  <si>
    <t>2*0,3</t>
  </si>
  <si>
    <t>(2,32+1,15)*2</t>
  </si>
  <si>
    <t>(0,02+1,68+1,35+1,68+0,02)</t>
  </si>
  <si>
    <t>(0,02+0,95+1,05+0,95+0,02)</t>
  </si>
  <si>
    <t>(1,35+1,35+1,05)</t>
  </si>
  <si>
    <t>(0,8+0,8)</t>
  </si>
  <si>
    <t>(0,02+0,95+0,02+0,95+1,35)</t>
  </si>
  <si>
    <t>(2,3+1,05)*2</t>
  </si>
  <si>
    <t>642942111</t>
  </si>
  <si>
    <t>Osazování zárubní nebo rámů kovových dveřních lisovaných nebo z úhelníků bez dveřních křídel na cementovou maltu, plochy otvoru do 2,5 m2</t>
  </si>
  <si>
    <t>-900529645</t>
  </si>
  <si>
    <t>https://podminky.urs.cz/item/CS_URS_2026_01/642942111</t>
  </si>
  <si>
    <t>dv 600/1970</t>
  </si>
  <si>
    <t>dv 700/1970</t>
  </si>
  <si>
    <t>dv 800/1970</t>
  </si>
  <si>
    <t>101 chodba nové dveře</t>
  </si>
  <si>
    <t>55331480</t>
  </si>
  <si>
    <t>zárubeň jednokřídlá ocelová pro zdění tl stěny 75-100mm rozměru 600/1970, 2100mm</t>
  </si>
  <si>
    <t>-1664093452</t>
  </si>
  <si>
    <t>55331481</t>
  </si>
  <si>
    <t>zárubeň jednokřídlá ocelová pro zdění tl stěny 75-100mm rozměru 700/1970, 2100mm</t>
  </si>
  <si>
    <t>410829747</t>
  </si>
  <si>
    <t>55331482</t>
  </si>
  <si>
    <t>zárubeň jednokřídlá ocelová pro zdění tl stěny 75-100mm rozměru 800/1970, 2100mm</t>
  </si>
  <si>
    <t>-1871036423</t>
  </si>
  <si>
    <t>27</t>
  </si>
  <si>
    <t>-146154954</t>
  </si>
  <si>
    <t>6,18+2,55+2,27+1,0+1,42+1,08+1,28+2,59</t>
  </si>
  <si>
    <t>5,17*1,2</t>
  </si>
  <si>
    <t>28</t>
  </si>
  <si>
    <t>952901111</t>
  </si>
  <si>
    <t>Vyčištění budov nebo objektů před předáním do užívání budov bytové nebo občanské výstavby, světlé výšky podlaží do 4 m</t>
  </si>
  <si>
    <t>-607444136</t>
  </si>
  <si>
    <t>https://podminky.urs.cz/item/CS_URS_2026_01/952901111</t>
  </si>
  <si>
    <t>29</t>
  </si>
  <si>
    <t>-851598139</t>
  </si>
  <si>
    <t>711</t>
  </si>
  <si>
    <t>Izolace proti vodě, vlhkosti a plynům</t>
  </si>
  <si>
    <t>30</t>
  </si>
  <si>
    <t>711111001</t>
  </si>
  <si>
    <t>Provedení izolace proti zemní vlhkosti natěradly a tmely za studena na ploše vodorovné V jednonásobným nátěrem penetračním</t>
  </si>
  <si>
    <t>-1839784717</t>
  </si>
  <si>
    <t>https://podminky.urs.cz/item/CS_URS_2026_01/711111001</t>
  </si>
  <si>
    <t>5,17*3,75</t>
  </si>
  <si>
    <t>31</t>
  </si>
  <si>
    <t>11163150</t>
  </si>
  <si>
    <t>lak penetrační asfaltový</t>
  </si>
  <si>
    <t>32</t>
  </si>
  <si>
    <t>-1046392121</t>
  </si>
  <si>
    <t>19,388*0,0003 'Přepočtené koeficientem množství</t>
  </si>
  <si>
    <t>711141559</t>
  </si>
  <si>
    <t>Provedení izolace proti zemní vlhkosti pásy přitavením NAIP na ploše vodorovné V</t>
  </si>
  <si>
    <t>-1722630420</t>
  </si>
  <si>
    <t>https://podminky.urs.cz/item/CS_URS_2026_01/711141559</t>
  </si>
  <si>
    <t>33</t>
  </si>
  <si>
    <t>62853004</t>
  </si>
  <si>
    <t>pás asfaltový natavitelný modifikovaný SBS s vložkou ze skleněné tkaniny a spalitelnou PE fólií nebo jemnozrnným minerálním posypem na horním povrchu tl 4,0mm</t>
  </si>
  <si>
    <t>-1159844777</t>
  </si>
  <si>
    <t>19,388*1,1655 'Přepočtené koeficientem množství</t>
  </si>
  <si>
    <t>34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</si>
  <si>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</si>
  <si>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</si>
  <si>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929679266</t>
  </si>
  <si>
    <t>https://podminky.urs.cz/item/CS_URS_2026_01/998711121</t>
  </si>
  <si>
    <t>713</t>
  </si>
  <si>
    <t>Izolace tepelné</t>
  </si>
  <si>
    <t>35</t>
  </si>
  <si>
    <t>713121111</t>
  </si>
  <si>
    <t>Montáž tepelné izolace podlah rohožemi, pásy, deskami, dílci, bloky (izolační materiál ve specifikaci) kladenými volně jednovrstvá</t>
  </si>
  <si>
    <t>275411674</t>
  </si>
  <si>
    <t>https://podminky.urs.cz/item/CS_URS_2026_01/713121111</t>
  </si>
  <si>
    <t>36</t>
  </si>
  <si>
    <t>28375909</t>
  </si>
  <si>
    <t>deska EPS 150 pro konstrukce s vysokým zatížením λ=0,035 tl 50mm</t>
  </si>
  <si>
    <t>-2005296051</t>
  </si>
  <si>
    <t>18,37*1,05 'Přepočtené koeficientem množství</t>
  </si>
  <si>
    <t>37</t>
  </si>
  <si>
    <t>998713121</t>
  </si>
  <si>
    <t>Přesun hmot pro izolace tepelné stanovený z hmotnosti přesunovaného materiálu vodorovná dopravní vzdálenost do 50 m ruční (bez užití mechanizace) v objektech výšky do 6 m</t>
  </si>
  <si>
    <t>1436023660</t>
  </si>
  <si>
    <t>https://podminky.urs.cz/item/CS_URS_2026_01/998713121</t>
  </si>
  <si>
    <t>761</t>
  </si>
  <si>
    <t>Konstrukce prosvětlovací</t>
  </si>
  <si>
    <t>38</t>
  </si>
  <si>
    <t>761114111</t>
  </si>
  <si>
    <t>Stěny a příčky ze skleněných tvárnic zděné rozměr 190 x 190 x 100 mm bezbarvé lesklé dezén mřížka</t>
  </si>
  <si>
    <t>1583289332</t>
  </si>
  <si>
    <t>https://podminky.urs.cz/item/CS_URS_2026_01/761114111</t>
  </si>
  <si>
    <t>1,15*0,6</t>
  </si>
  <si>
    <t>1,05*0,6</t>
  </si>
  <si>
    <t>39</t>
  </si>
  <si>
    <t>998761121</t>
  </si>
  <si>
    <t>Přesun hmot pro konstrukce prosvětlovací stanovený z hmotnosti přesunovaného materiálu vodorovná dopravní vzdálenost do 50 m ruční (bez užití mechanizace) v objektech výšky do 6 m</t>
  </si>
  <si>
    <t>-815326288</t>
  </si>
  <si>
    <t>https://podminky.urs.cz/item/CS_URS_2026_01/998761121</t>
  </si>
  <si>
    <t>763</t>
  </si>
  <si>
    <t>Konstrukce suché výstavby</t>
  </si>
  <si>
    <t>40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</si>
  <si>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</si>
  <si>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</si>
  <si>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1865997953</t>
  </si>
  <si>
    <t>https://podminky.urs.cz/item/CS_URS_2026_01/763121590</t>
  </si>
  <si>
    <t>0,95*1,3</t>
  </si>
  <si>
    <t>1,35*1,3</t>
  </si>
  <si>
    <t>1,05*1,3</t>
  </si>
  <si>
    <t>41</t>
  </si>
  <si>
    <t>763121714</t>
  </si>
  <si>
    <t>Stěna předsazená ze sádrokartonových desek ostatní konstrukce a práce na předsazených stěnách ze sádrokartonových desek základní penetrační nátěr</t>
  </si>
  <si>
    <t>139190344</t>
  </si>
  <si>
    <t>https://podminky.urs.cz/item/CS_URS_2026_01/763121714</t>
  </si>
  <si>
    <t>0,95*0,15</t>
  </si>
  <si>
    <t>1,35*0,15</t>
  </si>
  <si>
    <t>1,05*0,15</t>
  </si>
  <si>
    <t>42</t>
  </si>
  <si>
    <t>763121761</t>
  </si>
  <si>
    <t>Stěna předsazená ze sádrokartonových desek Příplatek k cenám za rovinnost kvality speciální tmelení kvality Q3</t>
  </si>
  <si>
    <t>-969549895</t>
  </si>
  <si>
    <t>https://podminky.urs.cz/item/CS_URS_2026_01/763121761</t>
  </si>
  <si>
    <t>43</t>
  </si>
  <si>
    <t>763131451</t>
  </si>
  <si>
    <t>Podhled ze sádrokartonových desek dvouvrstvá zavěšená spodní konstrukce z ocelových profilů CD, UD jednoduše opláštěná deskou impregnovanou H2, tl. 12,5 mm, bez izolace</t>
  </si>
  <si>
    <t>1205835797</t>
  </si>
  <si>
    <t>https://podminky.urs.cz/item/CS_URS_2026_01/763131451</t>
  </si>
  <si>
    <t>44</t>
  </si>
  <si>
    <t>763131714</t>
  </si>
  <si>
    <t>Podhled ze sádrokartonových desek ostatní práce a konstrukce na podhledech ze sádrokartonových desek základní penetrační nátěr</t>
  </si>
  <si>
    <t>749742226</t>
  </si>
  <si>
    <t>https://podminky.urs.cz/item/CS_URS_2026_01/763131714</t>
  </si>
  <si>
    <t>45</t>
  </si>
  <si>
    <t>763131771</t>
  </si>
  <si>
    <t>Podhled ze sádrokartonových desek Příplatek k cenám za rovinnost kvality speciální tmelení kvality Q3</t>
  </si>
  <si>
    <t>412279719</t>
  </si>
  <si>
    <t>https://podminky.urs.cz/item/CS_URS_2026_01/763131771</t>
  </si>
  <si>
    <t>46</t>
  </si>
  <si>
    <t>763173113</t>
  </si>
  <si>
    <t>Montáž nosičů zařizovacích předmětů pro konstrukce ze sádrokartonových desek úchytu pro WC</t>
  </si>
  <si>
    <t>-155964269</t>
  </si>
  <si>
    <t>https://podminky.urs.cz/item/CS_URS_2026_01/763173113</t>
  </si>
  <si>
    <t>47</t>
  </si>
  <si>
    <t>59030731</t>
  </si>
  <si>
    <t>konstrukce pro uchycení WC osová rozteč CW profilů 450-625mm</t>
  </si>
  <si>
    <t>1426786405</t>
  </si>
  <si>
    <t>48</t>
  </si>
  <si>
    <t>763411111</t>
  </si>
  <si>
    <t>Sanitární příčky vhodné do mokrého prostředí dělící z dřevotřískových desek s HPL-laminátem tl. 19,6 mm</t>
  </si>
  <si>
    <t>894774783</t>
  </si>
  <si>
    <t>https://podminky.urs.cz/item/CS_URS_2026_01/763411111</t>
  </si>
  <si>
    <t>1,35*2,2</t>
  </si>
  <si>
    <t>49</t>
  </si>
  <si>
    <t>763411121</t>
  </si>
  <si>
    <t>Sanitární příčky vhodné do mokrého prostředí dveře vnitřní do sanitárních příček šířky do 800 mm, výšky do 2 000 mm z dřevotřískových desek s HPL-laminátem včetně nerezového kování tl. 19,6 mm</t>
  </si>
  <si>
    <t>-1554379953</t>
  </si>
  <si>
    <t>https://podminky.urs.cz/item/CS_URS_2026_01/763411121</t>
  </si>
  <si>
    <t>50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</si>
  <si>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</si>
  <si>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</si>
  <si>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341520008</t>
  </si>
  <si>
    <t>https://podminky.urs.cz/item/CS_URS_2026_01/998763331</t>
  </si>
  <si>
    <t>766</t>
  </si>
  <si>
    <t>Konstrukce truhlářské</t>
  </si>
  <si>
    <t>51</t>
  </si>
  <si>
    <t>766660001</t>
  </si>
  <si>
    <t>Montáž dveřních křídel dřevěných nebo plastových otevíravých do ocelové zárubně povrchově upravených jednokřídlových, šířky do 800 mm</t>
  </si>
  <si>
    <t>-1832946204</t>
  </si>
  <si>
    <t>https://podminky.urs.cz/item/CS_URS_2026_01/766660001</t>
  </si>
  <si>
    <t>52</t>
  </si>
  <si>
    <t>61162084</t>
  </si>
  <si>
    <t>dveře jednokřídlé dřevotřískové povrch laminátový plné 600x1970-2100mm</t>
  </si>
  <si>
    <t>1518433002</t>
  </si>
  <si>
    <t>53</t>
  </si>
  <si>
    <t>61162085</t>
  </si>
  <si>
    <t>dveře jednokřídlé dřevotřískové povrch laminátový plné 700x1970-2100mm</t>
  </si>
  <si>
    <t>804390254</t>
  </si>
  <si>
    <t>54</t>
  </si>
  <si>
    <t>61162086</t>
  </si>
  <si>
    <t>dveře jednokřídlé dřevotřískové povrch laminátový plné 800x1970-2100mm</t>
  </si>
  <si>
    <t>-1224875424</t>
  </si>
  <si>
    <t>55</t>
  </si>
  <si>
    <t>766660729</t>
  </si>
  <si>
    <t>Montáž dveřních doplňků dveřního kování interiérového štítku s klikou</t>
  </si>
  <si>
    <t>-1131308437</t>
  </si>
  <si>
    <t>https://podminky.urs.cz/item/CS_URS_2026_01/766660729</t>
  </si>
  <si>
    <t>56</t>
  </si>
  <si>
    <t>54914123</t>
  </si>
  <si>
    <t>dveřní kování interiérové rozetové klika/klika</t>
  </si>
  <si>
    <t>-1611421405</t>
  </si>
  <si>
    <t>57</t>
  </si>
  <si>
    <t>54914125</t>
  </si>
  <si>
    <t>dveřní kování interiérové rozetové spodní pro cylindrickou vložku</t>
  </si>
  <si>
    <t>-1905452564</t>
  </si>
  <si>
    <t>58</t>
  </si>
  <si>
    <t>766660751</t>
  </si>
  <si>
    <t>Montáž dveřních doplňků dveřního kování interiérového zámku</t>
  </si>
  <si>
    <t>492853559</t>
  </si>
  <si>
    <t>https://podminky.urs.cz/item/CS_URS_2026_01/766660751</t>
  </si>
  <si>
    <t>59</t>
  </si>
  <si>
    <t>54924004</t>
  </si>
  <si>
    <t>zámek zadlabací mezipokojový levý pro cylindrickou vložku rozteč 72x55mm</t>
  </si>
  <si>
    <t>23920685</t>
  </si>
  <si>
    <t>60</t>
  </si>
  <si>
    <t>766660752</t>
  </si>
  <si>
    <t>Montáž dveřních doplňků dveřního kování interiérového zámkové vložky</t>
  </si>
  <si>
    <t>191767892</t>
  </si>
  <si>
    <t>https://podminky.urs.cz/item/CS_URS_2026_01/766660752</t>
  </si>
  <si>
    <t>61</t>
  </si>
  <si>
    <t>54964210</t>
  </si>
  <si>
    <t>vložka cylindrická stavební 35+55</t>
  </si>
  <si>
    <t>1962261380</t>
  </si>
  <si>
    <t>62</t>
  </si>
  <si>
    <t>766694116</t>
  </si>
  <si>
    <t>Montáž ostatních truhlářských konstrukcí parapetních desek dřevěných nebo plastových šířky do 300 mm</t>
  </si>
  <si>
    <t>-785629514</t>
  </si>
  <si>
    <t>https://podminky.urs.cz/item/CS_URS_2026_01/766694116</t>
  </si>
  <si>
    <t>0,55</t>
  </si>
  <si>
    <t>63</t>
  </si>
  <si>
    <t>61140080</t>
  </si>
  <si>
    <t>parapet plastový vnitřní š 300mm</t>
  </si>
  <si>
    <t>-1255266046</t>
  </si>
  <si>
    <t>64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</si>
  <si>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</si>
  <si>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</si>
  <si>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384447510</t>
  </si>
  <si>
    <t>https://podminky.urs.cz/item/CS_URS_2026_01/998766121</t>
  </si>
  <si>
    <t>771</t>
  </si>
  <si>
    <t>Podlahy z dlaždic</t>
  </si>
  <si>
    <t>65</t>
  </si>
  <si>
    <t>771121011</t>
  </si>
  <si>
    <t>Příprava podkladu před provedením dlažby nátěr penetrační na podlahu</t>
  </si>
  <si>
    <t>-1799999305</t>
  </si>
  <si>
    <t>https://podminky.urs.cz/item/CS_URS_2026_01/771121011</t>
  </si>
  <si>
    <t>66</t>
  </si>
  <si>
    <t>771151022</t>
  </si>
  <si>
    <t>Příprava podkladu před provedením dlažby samonivelační stěrka min. pevnosti 30 MPa, tloušťky přes 3 do 5 mm</t>
  </si>
  <si>
    <t>-63156749</t>
  </si>
  <si>
    <t>https://podminky.urs.cz/item/CS_URS_2026_01/771151022</t>
  </si>
  <si>
    <t>67</t>
  </si>
  <si>
    <t>771574416</t>
  </si>
  <si>
    <t>Montáž podlah z dlaždic keramických lepených cementovým flexibilním lepidlem hladkých, tloušťky do 10 mm přes 9 do 12 ks/m2</t>
  </si>
  <si>
    <t>1992824107</t>
  </si>
  <si>
    <t>https://podminky.urs.cz/item/CS_URS_2026_01/771574416</t>
  </si>
  <si>
    <t>68</t>
  </si>
  <si>
    <t>59761127</t>
  </si>
  <si>
    <t>dlažba keramická slinutá mrazuvzdorná R10/B povrch hladký/matný tl do 10mm přes 9 do 12ks/m2</t>
  </si>
  <si>
    <t>1411507652</t>
  </si>
  <si>
    <t>18,37*1,1 'Přepočtené koeficientem množství</t>
  </si>
  <si>
    <t>69</t>
  </si>
  <si>
    <t>771591112</t>
  </si>
  <si>
    <t>Izolace podlahy pod dlažbu nátěrem nebo stěrkou ve dvou vrstvách</t>
  </si>
  <si>
    <t>-1886123173</t>
  </si>
  <si>
    <t>https://podminky.urs.cz/item/CS_URS_2026_01/771591112</t>
  </si>
  <si>
    <t>70</t>
  </si>
  <si>
    <t>771591241</t>
  </si>
  <si>
    <t>Izolace podlahy pod dlažbu těsnícími izolačními pásy vnitřní kout</t>
  </si>
  <si>
    <t>1746611511</t>
  </si>
  <si>
    <t>https://podminky.urs.cz/item/CS_URS_2026_01/771591241</t>
  </si>
  <si>
    <t>71</t>
  </si>
  <si>
    <t>771591264</t>
  </si>
  <si>
    <t>Izolace podlahy pod dlažbu těsnícími izolačními pásy mezi podlahou a stěnu</t>
  </si>
  <si>
    <t>2089370396</t>
  </si>
  <si>
    <t>https://podminky.urs.cz/item/CS_URS_2026_01/771591264</t>
  </si>
  <si>
    <t>0,15*2</t>
  </si>
  <si>
    <t>0,3*2</t>
  </si>
  <si>
    <t>-(0,8+0,8+0,8+0,7+0,6)</t>
  </si>
  <si>
    <t>-(0,7)</t>
  </si>
  <si>
    <t>-(0,6+0,6+0,7)</t>
  </si>
  <si>
    <t>-(0,6)</t>
  </si>
  <si>
    <t>(1,35+0,02+0,02+1,35+1,05)</t>
  </si>
  <si>
    <t>(0,02+0,8+0,02+0,02+0,8+0,02)</t>
  </si>
  <si>
    <t>(0,95+0,02+0,02+0,95+1,35)</t>
  </si>
  <si>
    <t>(1,05+2,3)*2</t>
  </si>
  <si>
    <t>-(0,8)</t>
  </si>
  <si>
    <t>72</t>
  </si>
  <si>
    <t>998771121</t>
  </si>
  <si>
    <t>Přesun hmot pro podlahy z dlaždic stanovený z hmotnosti přesunovaného materiálu vodorovná dopravní vzdálenost do 50 m ruční (bez užití mechanizace) v objektech výšky do 6 m</t>
  </si>
  <si>
    <t>-773188151</t>
  </si>
  <si>
    <t>https://podminky.urs.cz/item/CS_URS_2026_01/998771121</t>
  </si>
  <si>
    <t>781</t>
  </si>
  <si>
    <t>Dokončovací práce - obklady</t>
  </si>
  <si>
    <t>73</t>
  </si>
  <si>
    <t>781121011</t>
  </si>
  <si>
    <t>Příprava podkladu před provedením obkladu nátěr penetrační na stěnu</t>
  </si>
  <si>
    <t>-1280708526</t>
  </si>
  <si>
    <t>https://podminky.urs.cz/item/CS_URS_2026_01/781121011</t>
  </si>
  <si>
    <t>(1,6+3,75)*2*1,5</t>
  </si>
  <si>
    <t>(0,15*1,5)*2</t>
  </si>
  <si>
    <t>(0,3*1,5)*2</t>
  </si>
  <si>
    <t>-(0,8*1,5+0,8*1,5+0,8*1,5+0,7*1,5+0,6*1,5)</t>
  </si>
  <si>
    <t>(2,32+1,15)*2*2,1</t>
  </si>
  <si>
    <t>-(0,7*1,97)</t>
  </si>
  <si>
    <t>(0,02+1,68+1,35+1,68+0,02)*1,5</t>
  </si>
  <si>
    <t>-(0,6*1,5+0,6*1,5+0,7*1,5)</t>
  </si>
  <si>
    <t>(0,02+0,95+1,05+0,95+0,02)*1,5</t>
  </si>
  <si>
    <t>(1,35+1,35+1,05)*1,5</t>
  </si>
  <si>
    <t>(0,8+0,8)*1,5</t>
  </si>
  <si>
    <t>(0,95+0,02+0,02+0,95+1,35)*1,5</t>
  </si>
  <si>
    <t>(0,95*0,15)</t>
  </si>
  <si>
    <t>(1,05+2,3)*2*1,5</t>
  </si>
  <si>
    <t>-(0,8*1,5)</t>
  </si>
  <si>
    <t>74</t>
  </si>
  <si>
    <t>781131112</t>
  </si>
  <si>
    <t>Izolace stěny pod obklad izolace nátěrem nebo stěrkou ve dvou vrstvách</t>
  </si>
  <si>
    <t>1361558248</t>
  </si>
  <si>
    <t>https://podminky.urs.cz/item/CS_URS_2026_01/781131112</t>
  </si>
  <si>
    <t>75</t>
  </si>
  <si>
    <t>781131232</t>
  </si>
  <si>
    <t>Izolace stěny pod obklad izolace těsnícími izolačními pásy pro styčné nebo dilatační spáry</t>
  </si>
  <si>
    <t>-1217502458</t>
  </si>
  <si>
    <t>https://podminky.urs.cz/item/CS_URS_2026_01/781131232</t>
  </si>
  <si>
    <t>4*1,5</t>
  </si>
  <si>
    <t>(4*2,1</t>
  </si>
  <si>
    <t>2*1,5</t>
  </si>
  <si>
    <t>0,95</t>
  </si>
  <si>
    <t>1,35</t>
  </si>
  <si>
    <t>1,05</t>
  </si>
  <si>
    <t>76</t>
  </si>
  <si>
    <t>781472218</t>
  </si>
  <si>
    <t>Montáž keramických obkladů stěn lepených cementovým flexibilním lepidlem hladkých přes 19 do 22 ks/m2</t>
  </si>
  <si>
    <t>-1102425611</t>
  </si>
  <si>
    <t>https://podminky.urs.cz/item/CS_URS_2026_01/781472218</t>
  </si>
  <si>
    <t>77</t>
  </si>
  <si>
    <t>59761709</t>
  </si>
  <si>
    <t>obklad keramický nemrazuvzdorný povrch hladký/mat/lesk tl do 10mm přes 19 do 22ks/m2</t>
  </si>
  <si>
    <t>-1787714628</t>
  </si>
  <si>
    <t>55,362*1,1 'Přepočtené koeficientem množství</t>
  </si>
  <si>
    <t>78</t>
  </si>
  <si>
    <t>781491011</t>
  </si>
  <si>
    <t>Montáž zrcadel lepených silikonovým tmelem na podkladní omítku, plochy do 1 m2</t>
  </si>
  <si>
    <t>-567872517</t>
  </si>
  <si>
    <t>https://podminky.urs.cz/item/CS_URS_2026_01/781491011</t>
  </si>
  <si>
    <t>0,6*0,9</t>
  </si>
  <si>
    <t>79</t>
  </si>
  <si>
    <t>63465124</t>
  </si>
  <si>
    <t>zrcadlo nemontované čiré tl 4mm max rozměr 3210x2250mm</t>
  </si>
  <si>
    <t>502576201</t>
  </si>
  <si>
    <t>2,16*1,1 'Přepočtené koeficientem množství</t>
  </si>
  <si>
    <t>80</t>
  </si>
  <si>
    <t>781492211</t>
  </si>
  <si>
    <t>Obklad - dokončující práce montáž profilu lepeného flexibilním cementovým lepidlem rohového</t>
  </si>
  <si>
    <t>2065044489</t>
  </si>
  <si>
    <t>https://podminky.urs.cz/item/CS_URS_2026_01/781492211</t>
  </si>
  <si>
    <t>1,5*2</t>
  </si>
  <si>
    <t>1,5</t>
  </si>
  <si>
    <t>81</t>
  </si>
  <si>
    <t>28342003</t>
  </si>
  <si>
    <t>lišta ukončovací z PVC 10mm</t>
  </si>
  <si>
    <t>1752843103</t>
  </si>
  <si>
    <t>13,75*1,05 'Přepočtené koeficientem množství</t>
  </si>
  <si>
    <t>82</t>
  </si>
  <si>
    <t>781492251</t>
  </si>
  <si>
    <t>Obklad - dokončující práce montáž profilu lepeného flexibilním cementovým lepidlem ukončovacího</t>
  </si>
  <si>
    <t>146686188</t>
  </si>
  <si>
    <t>https://podminky.urs.cz/item/CS_URS_2026_01/781492251</t>
  </si>
  <si>
    <t>(1,68+1,35+1,68)</t>
  </si>
  <si>
    <t>(0,95+1,05+0,95)</t>
  </si>
  <si>
    <t>(0,95+0,95+1,35)</t>
  </si>
  <si>
    <t>83</t>
  </si>
  <si>
    <t>463222978</t>
  </si>
  <si>
    <t>34,5*1,05 'Přepočtené koeficientem množství</t>
  </si>
  <si>
    <t>84</t>
  </si>
  <si>
    <t>998781121</t>
  </si>
  <si>
    <t>Přesun hmot pro obklady keramické stanovený z hmotnosti přesunovaného materiálu vodorovná dopravní vzdálenost do 50 m ruční (bez užití mechanizace) v objektech výšky do 6 m</t>
  </si>
  <si>
    <t>-882107</t>
  </si>
  <si>
    <t>https://podminky.urs.cz/item/CS_URS_2026_01/998781121</t>
  </si>
  <si>
    <t>783</t>
  </si>
  <si>
    <t>Dokončovací práce - nátěry</t>
  </si>
  <si>
    <t>85</t>
  </si>
  <si>
    <t>783301401</t>
  </si>
  <si>
    <t>Příprava podkladu zámečnických konstrukcí před provedením nátěru ometení</t>
  </si>
  <si>
    <t>-1999554069</t>
  </si>
  <si>
    <t>https://podminky.urs.cz/item/CS_URS_2026_01/783301401</t>
  </si>
  <si>
    <t>2,0</t>
  </si>
  <si>
    <t xml:space="preserve">101 chodba </t>
  </si>
  <si>
    <t>86</t>
  </si>
  <si>
    <t>783314101</t>
  </si>
  <si>
    <t>Základní nátěr zámečnických konstrukcí jednonásobný syntetický</t>
  </si>
  <si>
    <t>-1627207357</t>
  </si>
  <si>
    <t>https://podminky.urs.cz/item/CS_URS_2026_01/783314101</t>
  </si>
  <si>
    <t>87</t>
  </si>
  <si>
    <t>783317101</t>
  </si>
  <si>
    <t>Krycí nátěr (email) zámečnických konstrukcí jednonásobný syntetický standardní</t>
  </si>
  <si>
    <t>162187726</t>
  </si>
  <si>
    <t>https://podminky.urs.cz/item/CS_URS_2026_01/783317101</t>
  </si>
  <si>
    <t>88</t>
  </si>
  <si>
    <t>7838R</t>
  </si>
  <si>
    <t xml:space="preserve">Nátěr omítek transparentní proti oděru, omítek štukových </t>
  </si>
  <si>
    <t>vlastní</t>
  </si>
  <si>
    <t>-1847310313</t>
  </si>
  <si>
    <t>půdorys 2.NP kulturní prostory</t>
  </si>
  <si>
    <t>(13,45+13,45+10,15+11,45+11,45+10,15)*1,5</t>
  </si>
  <si>
    <t>89</t>
  </si>
  <si>
    <t>784211101</t>
  </si>
  <si>
    <t>Malby z malířských směsí oděruvzdorných za mokra dvojnásobné, bílé za mokra oděruvzdorné výborně v místnostech výšky do 3,80 m</t>
  </si>
  <si>
    <t>2058805547</t>
  </si>
  <si>
    <t>https://podminky.urs.cz/item/CS_URS_2026_01/784211101</t>
  </si>
  <si>
    <t>půdorys 1.NP stropy</t>
  </si>
  <si>
    <t>90</t>
  </si>
  <si>
    <t>269868693</t>
  </si>
  <si>
    <t>91</t>
  </si>
  <si>
    <t>920797772</t>
  </si>
  <si>
    <t>92</t>
  </si>
  <si>
    <t>VRN02.1</t>
  </si>
  <si>
    <t>zabezpečení bezpečnosti a hygieny práce</t>
  </si>
  <si>
    <t>-1910998192</t>
  </si>
  <si>
    <t>93</t>
  </si>
  <si>
    <t>VRN03</t>
  </si>
  <si>
    <t>opatření k ochraně životního prostředí – k použitým výrobkům a materiálům zhotovitel doloží atesty o nezávadnosti pro zdraví a životní prostředí</t>
  </si>
  <si>
    <t>1014098856</t>
  </si>
  <si>
    <t>94</t>
  </si>
  <si>
    <t>VRN05</t>
  </si>
  <si>
    <t>spotřeba médií (např. energií, vody)</t>
  </si>
  <si>
    <t>569734243</t>
  </si>
  <si>
    <t>95</t>
  </si>
  <si>
    <t>VRN07</t>
  </si>
  <si>
    <t>příprava a doložení dokladů nezbytných k předání a převzetí díla, včetně certifikátů a prohlášení o shodě použitých materiálů a výrobků, dokladu o řádném provedení stavby dle schválené projektové dokumentace, atd.</t>
  </si>
  <si>
    <t>1179121800</t>
  </si>
  <si>
    <t>96</t>
  </si>
  <si>
    <t>VRN08</t>
  </si>
  <si>
    <t>úklid staveniště</t>
  </si>
  <si>
    <t>-1441917769</t>
  </si>
  <si>
    <t>03 - Zdravotechnika, vnitřní kanalizace, VZT</t>
  </si>
  <si>
    <t>Soupis:</t>
  </si>
  <si>
    <t>031 - Zdravotechnika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</si>
  <si>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</si>
  <si>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</si>
  <si>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</si>
  <si>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>612325101</t>
  </si>
  <si>
    <t>Vápenocementová omítka rýh hrubá, ve stěnách, šířky rýhy do 150 mm</t>
  </si>
  <si>
    <t>-1643395879</t>
  </si>
  <si>
    <t>https://podminky.urs.cz/item/CS_URS_2026_01/612325101</t>
  </si>
  <si>
    <t>(3,5+1,4+1,0+2,0+2,3)*0,15</t>
  </si>
  <si>
    <t>-855062897</t>
  </si>
  <si>
    <t>2,55+2,27+1,0+1,42+1,08+1,28+2,59</t>
  </si>
  <si>
    <t>974031154</t>
  </si>
  <si>
    <t>Vysekání rýh ve zdivu cihelném na maltu vápennou nebo vápenocementovou do hl. 100 mm a šířky do 150 mm</t>
  </si>
  <si>
    <t>1106108956</t>
  </si>
  <si>
    <t>https://podminky.urs.cz/item/CS_URS_2026_01/974031154</t>
  </si>
  <si>
    <t>3,5+1,4+1,0+2,0+2,3</t>
  </si>
  <si>
    <t>977151113</t>
  </si>
  <si>
    <t>Jádrové vrty diamantovými korunkami do stavebních materiálů (železobetonu, betonu, cihel, obkladů, dlažeb, kamene) průměru přes 40 do 50 mm</t>
  </si>
  <si>
    <t>575934084</t>
  </si>
  <si>
    <t>https://podminky.urs.cz/item/CS_URS_2026_01/977151113</t>
  </si>
  <si>
    <t>připojení na bojler</t>
  </si>
  <si>
    <t>181214065</t>
  </si>
  <si>
    <t>824727547</t>
  </si>
  <si>
    <t>-681055516</t>
  </si>
  <si>
    <t>997013602</t>
  </si>
  <si>
    <t>Poplatek za uložení stavebního odpadu na skládce (skládkovné) z armovaného betonu zatříděného do Katalogu odpadů pod kódem 17 01 01</t>
  </si>
  <si>
    <t>1415820150</t>
  </si>
  <si>
    <t>https://podminky.urs.cz/item/CS_URS_2026_01/997013602</t>
  </si>
  <si>
    <t>1500725328</t>
  </si>
  <si>
    <t>721</t>
  </si>
  <si>
    <t>Zdravotechnika - vnitřní kanalizace</t>
  </si>
  <si>
    <t>721212128</t>
  </si>
  <si>
    <t>Odtokové sprchové žlaby se zápachovou uzávěrkou a krycím roštem délky 1050 mm</t>
  </si>
  <si>
    <t>-221222584</t>
  </si>
  <si>
    <t>https://podminky.urs.cz/item/CS_URS_2026_01/721212128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</si>
  <si>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</si>
  <si>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</si>
  <si>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-198955328</t>
  </si>
  <si>
    <t>https://podminky.urs.cz/item/CS_URS_2026_01/998721121</t>
  </si>
  <si>
    <t>722</t>
  </si>
  <si>
    <t>Zdravotechnika - vnitřní vodovod</t>
  </si>
  <si>
    <t>722174023</t>
  </si>
  <si>
    <t>Potrubí z trubek polypropylenových spojovaných svařováním z jednovrstvého PP-R S2,5 (PN 20) D 25/4,2</t>
  </si>
  <si>
    <t>651966968</t>
  </si>
  <si>
    <t>https://podminky.urs.cz/item/CS_URS_2026_01/722174023</t>
  </si>
  <si>
    <t>0,5+3,5+1,4+1,0+2,0+2,3+1,0</t>
  </si>
  <si>
    <t>722181212</t>
  </si>
  <si>
    <t>Ochrana potrubí termoizolačními trubicemi z pěnového polyetylenu PE přilepenými v příčných a podélných spojích, tloušťky izolace do 6 mm, vnitřního průměru izolace DN přes 22 do 32 mm</t>
  </si>
  <si>
    <t>-143203597</t>
  </si>
  <si>
    <t>https://podminky.urs.cz/item/CS_URS_2026_01/722181212</t>
  </si>
  <si>
    <t>722190401</t>
  </si>
  <si>
    <t>Zřízení přípojek na potrubí vyvedení a upevnění výpustek do DN 25</t>
  </si>
  <si>
    <t>2001904895</t>
  </si>
  <si>
    <t>https://podminky.urs.cz/item/CS_URS_2026_01/722190401</t>
  </si>
  <si>
    <t>2+2</t>
  </si>
  <si>
    <t>106 pisoár</t>
  </si>
  <si>
    <t>1+1+2</t>
  </si>
  <si>
    <t>722290234</t>
  </si>
  <si>
    <t>Zkoušky, proplach a desinfekce vodovodního potrubí proplach a desinfekce vodovodního potrubí do DN 80</t>
  </si>
  <si>
    <t>-1646844934</t>
  </si>
  <si>
    <t>https://podminky.urs.cz/item/CS_URS_2026_01/722290234</t>
  </si>
  <si>
    <t>722290246</t>
  </si>
  <si>
    <t>Zkoušky, proplach a desinfekce vodovodního potrubí zkoušky těsnosti vodovodního potrubí plastového do DN 40</t>
  </si>
  <si>
    <t>541055205</t>
  </si>
  <si>
    <t>https://podminky.urs.cz/item/CS_URS_2026_01/722290246</t>
  </si>
  <si>
    <t>998722121</t>
  </si>
  <si>
    <t>Přesun hmot pro vnitřní vodovod stanovený z hmotnosti přesunovaného materiálu vodorovná dopravní vzdálenost do 50 m ruční (bez užití mechanizace) v objektech výšky do 6 m</t>
  </si>
  <si>
    <t>-1148670130</t>
  </si>
  <si>
    <t>https://podminky.urs.cz/item/CS_URS_2026_01/998722121</t>
  </si>
  <si>
    <t>725112022</t>
  </si>
  <si>
    <t>Zařízení záchodů klozety keramické závěsné na nosné stěny s hlubokým splachováním odpad vodorovný</t>
  </si>
  <si>
    <t>1885548526</t>
  </si>
  <si>
    <t>https://podminky.urs.cz/item/CS_URS_2026_01/725112022</t>
  </si>
  <si>
    <t>725121001</t>
  </si>
  <si>
    <t>Pisoárové záchodky splachovače automatické bez montážní krabice</t>
  </si>
  <si>
    <t>-1710204034</t>
  </si>
  <si>
    <t>https://podminky.urs.cz/item/CS_URS_2026_01/725121001</t>
  </si>
  <si>
    <t>725121521</t>
  </si>
  <si>
    <t>Pisoárové záchodky keramické automatické s infračerveným senzorem</t>
  </si>
  <si>
    <t>-1162082014</t>
  </si>
  <si>
    <t>https://podminky.urs.cz/item/CS_URS_2026_01/725121521</t>
  </si>
  <si>
    <t>725211615</t>
  </si>
  <si>
    <t>Umyvadla keramická bílá bez výtokových armatur připevněná na stěnu šrouby s krytem na sifon (polosloupem), šířka umyvadla 500 mm</t>
  </si>
  <si>
    <t>1579219379</t>
  </si>
  <si>
    <t>https://podminky.urs.cz/item/CS_URS_2026_01/725211615</t>
  </si>
  <si>
    <t>725244904</t>
  </si>
  <si>
    <t>Sprchové dveře a zástěny montáž sprchových dveří</t>
  </si>
  <si>
    <t>1843013355</t>
  </si>
  <si>
    <t>https://podminky.urs.cz/item/CS_URS_2026_01/725244904</t>
  </si>
  <si>
    <t>55495R</t>
  </si>
  <si>
    <t xml:space="preserve">dveře sprchové posuvné 6 mm bezpečnostní sklo má  úpravu proti vodnímu kameni, instalační rozměr 111 - 116 x 190 cm</t>
  </si>
  <si>
    <t>1984944162</t>
  </si>
  <si>
    <t>P</t>
  </si>
  <si>
    <t>Poznámka k položce:_x000d_
 Jejich základ je tvořen masivně vyráběnými hliníkovými profily a výplní z bezpečnostního skla o síle 6 mm. Tvrzené sklo je pokryto vrstvou Easy Clean, která má antibakteriální vlastnosti a je odolná proti usazování vodního kamene, také je pětkrát odolnější vůči nárazu. Pro snadnější otevírání dveří je na nich připevněno luxusní pochromované madlo odolné vůči korozi.</t>
  </si>
  <si>
    <t>725291650</t>
  </si>
  <si>
    <t>Montáž doplňků zařízení koupelen a záchodů toaletní desky rovné</t>
  </si>
  <si>
    <t>1713781627</t>
  </si>
  <si>
    <t>https://podminky.urs.cz/item/CS_URS_2026_01/725291650</t>
  </si>
  <si>
    <t>64294623</t>
  </si>
  <si>
    <t>deska keramická toaletní bílá</t>
  </si>
  <si>
    <t>-752754849</t>
  </si>
  <si>
    <t>725291652</t>
  </si>
  <si>
    <t>Montáž doplňků zařízení koupelen a záchodů dávkovače tekutého mýdla</t>
  </si>
  <si>
    <t>-1294074296</t>
  </si>
  <si>
    <t>https://podminky.urs.cz/item/CS_URS_2026_01/725291652</t>
  </si>
  <si>
    <t>55431097</t>
  </si>
  <si>
    <t>dávkovač tekutého mýdla 1,2L</t>
  </si>
  <si>
    <t>1331117620</t>
  </si>
  <si>
    <t>725291653</t>
  </si>
  <si>
    <t>Montáž doplňků zařízení koupelen a záchodů zásobníku toaletních papírů</t>
  </si>
  <si>
    <t>-1340461314</t>
  </si>
  <si>
    <t>https://podminky.urs.cz/item/CS_URS_2026_01/725291653</t>
  </si>
  <si>
    <t>55431092</t>
  </si>
  <si>
    <t>zásobník toaletních papírů komaxit bílý D 310mm</t>
  </si>
  <si>
    <t>-688499908</t>
  </si>
  <si>
    <t>725291654</t>
  </si>
  <si>
    <t>Montáž doplňků zařízení koupelen a záchodů zásobníku papírových ručníků</t>
  </si>
  <si>
    <t>1216146499</t>
  </si>
  <si>
    <t>https://podminky.urs.cz/item/CS_URS_2026_01/725291654</t>
  </si>
  <si>
    <t>55431086</t>
  </si>
  <si>
    <t>zásobník papírových ručníků skládaných komaxit bílý</t>
  </si>
  <si>
    <t>568545929</t>
  </si>
  <si>
    <t>725291664</t>
  </si>
  <si>
    <t>Montáž doplňků zařízení koupelen a záchodů štětky závěsné</t>
  </si>
  <si>
    <t>392300119</t>
  </si>
  <si>
    <t>https://podminky.urs.cz/item/CS_URS_2026_01/725291664</t>
  </si>
  <si>
    <t>55779012</t>
  </si>
  <si>
    <t>štětka na WC závěsná nebo na podlahu kartáč nylon nerezové záchytné pouzdro lesk</t>
  </si>
  <si>
    <t>-1034020755</t>
  </si>
  <si>
    <t>725291666</t>
  </si>
  <si>
    <t>Montáž doplňků zařízení koupelen a záchodů háčku</t>
  </si>
  <si>
    <t>2062354140</t>
  </si>
  <si>
    <t>https://podminky.urs.cz/item/CS_URS_2026_01/725291666</t>
  </si>
  <si>
    <t>1+1+1</t>
  </si>
  <si>
    <t>55441011</t>
  </si>
  <si>
    <t>háček koupelnový</t>
  </si>
  <si>
    <t>-1347168120</t>
  </si>
  <si>
    <t>725822613</t>
  </si>
  <si>
    <t>Baterie umyvadlové stojánkové pákové s výpustí</t>
  </si>
  <si>
    <t>2039980576</t>
  </si>
  <si>
    <t>https://podminky.urs.cz/item/CS_URS_2026_01/725822613</t>
  </si>
  <si>
    <t>725841312</t>
  </si>
  <si>
    <t>Baterie sprchové nástěnné pákové</t>
  </si>
  <si>
    <t>933801168</t>
  </si>
  <si>
    <t>https://podminky.urs.cz/item/CS_URS_2026_01/725841312</t>
  </si>
  <si>
    <t>725851325</t>
  </si>
  <si>
    <t>Ventily odpadní pro zařizovací předměty umyvadlové bez přepadu G 5/4"</t>
  </si>
  <si>
    <t>1267318491</t>
  </si>
  <si>
    <t>https://podminky.urs.cz/item/CS_URS_2026_01/725851325</t>
  </si>
  <si>
    <t>725861102</t>
  </si>
  <si>
    <t>Zápachové uzávěrky zařizovacích předmětů pro umyvadla DN 40</t>
  </si>
  <si>
    <t>-101871573</t>
  </si>
  <si>
    <t>https://podminky.urs.cz/item/CS_URS_2026_01/725861102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</si>
  <si>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</si>
  <si>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</si>
  <si>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-66854141</t>
  </si>
  <si>
    <t>https://podminky.urs.cz/item/CS_URS_2026_01/998725121</t>
  </si>
  <si>
    <t>726</t>
  </si>
  <si>
    <t>Zdravotechnika - předstěnové instalace</t>
  </si>
  <si>
    <t>726131041</t>
  </si>
  <si>
    <t>Předstěnové instalační systémy do lehkých stěn s kovovou konstrukcí pro závěsné klozety ovládání zepředu, stavební výšky 1120 mm</t>
  </si>
  <si>
    <t>1276672187</t>
  </si>
  <si>
    <t>https://podminky.urs.cz/item/CS_URS_2026_01/726131041</t>
  </si>
  <si>
    <t>726191001</t>
  </si>
  <si>
    <t>Ostatní příslušenství instalačních systémů zvukoizolační souprava pro WC a bidet</t>
  </si>
  <si>
    <t>-149381896</t>
  </si>
  <si>
    <t>https://podminky.urs.cz/item/CS_URS_2026_01/726191001</t>
  </si>
  <si>
    <t>726191002</t>
  </si>
  <si>
    <t>Ostatní příslušenství instalačních systémů souprava pro předstěnovou montáž</t>
  </si>
  <si>
    <t>1070495989</t>
  </si>
  <si>
    <t>https://podminky.urs.cz/item/CS_URS_2026_01/726191002</t>
  </si>
  <si>
    <t>998726131</t>
  </si>
  <si>
    <t>Přesun hmot pro instalační prefabrikáty stanovený z hmotnosti přesunovaného materiálu vodorovná dopravní vzdálenost do 50 m ruční (bez užití mechanizace) v objektech výšky do 6 m</t>
  </si>
  <si>
    <t>44833309</t>
  </si>
  <si>
    <t>https://podminky.urs.cz/item/CS_URS_2026_01/998726131</t>
  </si>
  <si>
    <t>VRN 01</t>
  </si>
  <si>
    <t>1456979341</t>
  </si>
  <si>
    <t>032 - Vnitřní kanalizace</t>
  </si>
  <si>
    <t xml:space="preserve">    1 - Zemní práce</t>
  </si>
  <si>
    <t xml:space="preserve">    4 - Vodorovné konstrukce</t>
  </si>
  <si>
    <t xml:space="preserve">    8 - Vedení trubní dálková a přípojná</t>
  </si>
  <si>
    <t>Zemní práce</t>
  </si>
  <si>
    <t>139711111</t>
  </si>
  <si>
    <t>Vykopávka v uzavřených prostorech ručně v hornině třídy těžitelnosti I skupiny 1 až 3</t>
  </si>
  <si>
    <t>-1847660373</t>
  </si>
  <si>
    <t>https://podminky.urs.cz/item/CS_URS_2026_01/139711111</t>
  </si>
  <si>
    <t>půdorys 1.NP kanalizace</t>
  </si>
  <si>
    <t>(0,5+3,75)*0,3*0,7</t>
  </si>
  <si>
    <t>1,0*0,3*0,7</t>
  </si>
  <si>
    <t>3,5*0,3*0,7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</si>
  <si>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</si>
  <si>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</si>
  <si>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1494336596</t>
  </si>
  <si>
    <t>https://podminky.urs.cz/item/CS_URS_2026_01/162211311</t>
  </si>
  <si>
    <t>-0,878</t>
  </si>
  <si>
    <t>-0,293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</si>
  <si>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</si>
  <si>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</si>
  <si>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-1069938027</t>
  </si>
  <si>
    <t>https://podminky.urs.cz/item/CS_URS_2026_01/162751117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</si>
  <si>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</si>
  <si>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</si>
  <si>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-844670382</t>
  </si>
  <si>
    <t>https://podminky.urs.cz/item/CS_URS_2026_01/162751119</t>
  </si>
  <si>
    <t>0,877*14</t>
  </si>
  <si>
    <t>167111101</t>
  </si>
  <si>
    <t>Nakládání, skládání a překládání neulehlého výkopku nebo sypaniny ručně nakládání, z hornin třídy těžitelnosti I, skupiny 1 až 3</t>
  </si>
  <si>
    <t>2012753937</t>
  </si>
  <si>
    <t>https://podminky.urs.cz/item/CS_URS_2026_01/167111101</t>
  </si>
  <si>
    <t>171201221</t>
  </si>
  <si>
    <t>Poplatek za uložení zeminy a kamení na skládce (skládkovné) zatříděné do Katalogu odpadů pod kódem 17 05 04</t>
  </si>
  <si>
    <t>-258791885</t>
  </si>
  <si>
    <t>https://podminky.urs.cz/item/CS_URS_2026_01/171201221</t>
  </si>
  <si>
    <t>0,877*2 'Přepočtené koeficientem množství</t>
  </si>
  <si>
    <t>171251201</t>
  </si>
  <si>
    <t>Uložení sypaniny na skládky nebo meziskládky bez hutnění s upravením uložené sypaniny do předepsaného tvaru</t>
  </si>
  <si>
    <t>1653025089</t>
  </si>
  <si>
    <t>https://podminky.urs.cz/item/CS_URS_2026_01/171251201</t>
  </si>
  <si>
    <t>174111102</t>
  </si>
  <si>
    <t>Zásyp sypaninou z jakékoliv horniny ručně s uložením výkopku ve vrstvách se zhutněním v uzavřených prostorách s urovnáním povrchu zásypu</t>
  </si>
  <si>
    <t>1164868258</t>
  </si>
  <si>
    <t>https://podminky.urs.cz/item/CS_URS_2026_01/174111102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</si>
  <si>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</si>
  <si>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</si>
  <si>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883449779</t>
  </si>
  <si>
    <t>https://podminky.urs.cz/item/CS_URS_2026_01/175111101</t>
  </si>
  <si>
    <t>(0,5+3,75)*0,3*0,3</t>
  </si>
  <si>
    <t>1,0*0,3*0,3</t>
  </si>
  <si>
    <t>3,5*0,3*0,3</t>
  </si>
  <si>
    <t>58337310</t>
  </si>
  <si>
    <t>štěrkopísek frakce 0/4</t>
  </si>
  <si>
    <t>-1021663525</t>
  </si>
  <si>
    <t>0,878*2 'Přepočtené koeficientem množství</t>
  </si>
  <si>
    <t>Vodorovné konstrukce</t>
  </si>
  <si>
    <t>451573111</t>
  </si>
  <si>
    <t>Lože pod potrubí, stoky a drobné objekty v otevřeném výkopu z písku a štěrkopísku do 63 mm</t>
  </si>
  <si>
    <t>-319741299</t>
  </si>
  <si>
    <t>https://podminky.urs.cz/item/CS_URS_2026_01/451573111</t>
  </si>
  <si>
    <t>(0,5+3,75)*0,3*0,1</t>
  </si>
  <si>
    <t>1,0*0,3*0,1</t>
  </si>
  <si>
    <t>3,5*0,3*0,1</t>
  </si>
  <si>
    <t>631312141</t>
  </si>
  <si>
    <t>Doplnění dosavadních mazanin prostým betonem s dodáním hmot, bez potěru, plochy jednotlivě rýh v dosavadních mazaninách</t>
  </si>
  <si>
    <t>1462883704</t>
  </si>
  <si>
    <t>https://podminky.urs.cz/item/CS_URS_2026_01/631312141</t>
  </si>
  <si>
    <t>(0,5+3,75)*0,3*0,15</t>
  </si>
  <si>
    <t>1,0*0,3*0,15</t>
  </si>
  <si>
    <t>3,5*0,3*0,15</t>
  </si>
  <si>
    <t>Vedení trubní dálková a přípojná</t>
  </si>
  <si>
    <t>871263120</t>
  </si>
  <si>
    <t>Montáž kanalizačního potrubí z tvrdého PVC-U hladkého plnostěnného tuhost SN 4 DN 110</t>
  </si>
  <si>
    <t>1423352967</t>
  </si>
  <si>
    <t>https://podminky.urs.cz/item/CS_URS_2026_01/871263120</t>
  </si>
  <si>
    <t>1,0+1,0+1,0+1,0</t>
  </si>
  <si>
    <t>28611114</t>
  </si>
  <si>
    <t>trubka kanalizační PVC DN 110x2000mm SN4</t>
  </si>
  <si>
    <t>1680059607</t>
  </si>
  <si>
    <t>4*1,03 'Přepočtené koeficientem množství</t>
  </si>
  <si>
    <t>871273120</t>
  </si>
  <si>
    <t>Montáž kanalizačního potrubí z tvrdého PVC-U hladkého plnostěnného tuhost SN 4 DN 125</t>
  </si>
  <si>
    <t>-1951692600</t>
  </si>
  <si>
    <t>https://podminky.urs.cz/item/CS_URS_2026_01/871273120</t>
  </si>
  <si>
    <t>3,5+2,8</t>
  </si>
  <si>
    <t>28611127</t>
  </si>
  <si>
    <t>trubka kanalizační PVC DN 125x2000mm SN4</t>
  </si>
  <si>
    <t>-1585771421</t>
  </si>
  <si>
    <t>6,3*1,03 'Přepočtené koeficientem množství</t>
  </si>
  <si>
    <t>871313120</t>
  </si>
  <si>
    <t>Montáž kanalizačního potrubí z tvrdého PVC-U hladkého plnostěnného tuhost SN 4 DN 160</t>
  </si>
  <si>
    <t>764779392</t>
  </si>
  <si>
    <t>https://podminky.urs.cz/item/CS_URS_2026_01/871313120</t>
  </si>
  <si>
    <t>1,0+1,0</t>
  </si>
  <si>
    <t>28611132</t>
  </si>
  <si>
    <t>trubka kanalizační PVC DN 160x2000mm SN4</t>
  </si>
  <si>
    <t>1467172375</t>
  </si>
  <si>
    <t>2*1,03 'Přepočtené koeficientem množství</t>
  </si>
  <si>
    <t>877260310</t>
  </si>
  <si>
    <t>Montáž tvarovek na kanalizačním plastovém potrubí z PP nebo PVC-U hladkého plnostěnného kolen, víček nebo hrdlových uzávěrů DN 100</t>
  </si>
  <si>
    <t>-1148496739</t>
  </si>
  <si>
    <t>https://podminky.urs.cz/item/CS_URS_2026_01/877260310</t>
  </si>
  <si>
    <t>1+1+1+1+1+1+1+1+1</t>
  </si>
  <si>
    <t>28611353</t>
  </si>
  <si>
    <t>koleno kanalizační PVC KG 110x87°</t>
  </si>
  <si>
    <t>1591828018</t>
  </si>
  <si>
    <t>877260320</t>
  </si>
  <si>
    <t>Montáž tvarovek na kanalizačním plastovém potrubí z PP nebo PVC-U hladkého plnostěnného odboček DN 100</t>
  </si>
  <si>
    <t>-2081190957</t>
  </si>
  <si>
    <t>https://podminky.urs.cz/item/CS_URS_2026_01/877260320</t>
  </si>
  <si>
    <t>28611387</t>
  </si>
  <si>
    <t>odbočka kanalizační plastová s hrdlem KG 110/110/45°</t>
  </si>
  <si>
    <t>1137953095</t>
  </si>
  <si>
    <t>877260340</t>
  </si>
  <si>
    <t>Montáž tvarovek na kanalizačním plastovém potrubí z PP nebo PVC-U hladkého plnostěnného nalepovacích hrdel (samostatných) DN 110</t>
  </si>
  <si>
    <t>-1040623308</t>
  </si>
  <si>
    <t>https://podminky.urs.cz/item/CS_URS_2026_01/877260340</t>
  </si>
  <si>
    <t>62851017</t>
  </si>
  <si>
    <t>prostupová tvarovka do spodní stavby s manžetou z asfaltového pásu DN 110</t>
  </si>
  <si>
    <t>794138798</t>
  </si>
  <si>
    <t>877270320</t>
  </si>
  <si>
    <t>Montáž tvarovek na kanalizačním plastovém potrubí z PP nebo PVC-U hladkého plnostěnného odboček DN 125</t>
  </si>
  <si>
    <t>787349791</t>
  </si>
  <si>
    <t>https://podminky.urs.cz/item/CS_URS_2026_01/877270320</t>
  </si>
  <si>
    <t>28611388</t>
  </si>
  <si>
    <t>odbočka kanalizační plastová s hrdlem KG 125/110/45°</t>
  </si>
  <si>
    <t>-1646586483</t>
  </si>
  <si>
    <t>877310310</t>
  </si>
  <si>
    <t>Montáž tvarovek na kanalizačním plastovém potrubí z PP nebo PVC-U hladkého plnostěnného kolen, víček nebo hrdlových uzávěrů DN 150</t>
  </si>
  <si>
    <t>-22750561</t>
  </si>
  <si>
    <t>https://podminky.urs.cz/item/CS_URS_2026_01/877310310</t>
  </si>
  <si>
    <t>28611361</t>
  </si>
  <si>
    <t>koleno kanalizační PVC KG 160x45°</t>
  </si>
  <si>
    <t>-1758756577</t>
  </si>
  <si>
    <t>877310320</t>
  </si>
  <si>
    <t>Montáž tvarovek na kanalizačním plastovém potrubí z PP nebo PVC-U hladkého plnostěnného odboček DN 150</t>
  </si>
  <si>
    <t>1331482885</t>
  </si>
  <si>
    <t>https://podminky.urs.cz/item/CS_URS_2026_01/877310320</t>
  </si>
  <si>
    <t>28611912</t>
  </si>
  <si>
    <t>odbočka kanalizační plastová s hrdlem KG 160/110/45°</t>
  </si>
  <si>
    <t>-667559690</t>
  </si>
  <si>
    <t>877310330</t>
  </si>
  <si>
    <t>Montáž tvarovek na kanalizačním plastovém potrubí z PP nebo PVC-U hladkého plnostěnného spojek nebo redukcí DN 150</t>
  </si>
  <si>
    <t>1036638941</t>
  </si>
  <si>
    <t>https://podminky.urs.cz/item/CS_URS_2026_01/877310330</t>
  </si>
  <si>
    <t>28611506</t>
  </si>
  <si>
    <t>redukce kanalizační PVC 160/125</t>
  </si>
  <si>
    <t>-1744654223</t>
  </si>
  <si>
    <t>892271111</t>
  </si>
  <si>
    <t>Tlakové zkoušky vodou na potrubí DN 100 nebo 125</t>
  </si>
  <si>
    <t>1900958660</t>
  </si>
  <si>
    <t>https://podminky.urs.cz/item/CS_URS_2026_01/892271111</t>
  </si>
  <si>
    <t>965042231</t>
  </si>
  <si>
    <t>Bourání mazanin betonových nebo z litého asfaltu tl. přes 100 mm, plochy do 4 m2</t>
  </si>
  <si>
    <t>-1651692980</t>
  </si>
  <si>
    <t>https://podminky.urs.cz/item/CS_URS_2026_01/965042231</t>
  </si>
  <si>
    <t>965049111</t>
  </si>
  <si>
    <t>Bourání mazanin Příplatek k cenám za bourání mazanin betonových se svařovanou sítí, tl. do 100 mm</t>
  </si>
  <si>
    <t>-603146821</t>
  </si>
  <si>
    <t>https://podminky.urs.cz/item/CS_URS_2026_01/965049111</t>
  </si>
  <si>
    <t>974031153</t>
  </si>
  <si>
    <t>Vysekání rýh ve zdivu cihelném na maltu vápennou nebo vápenocementovou do hl. 100 mm a šířky do 100 mm</t>
  </si>
  <si>
    <t>-767429373</t>
  </si>
  <si>
    <t>https://podminky.urs.cz/item/CS_URS_2026_01/974031153</t>
  </si>
  <si>
    <t>3,0+1,0+1,0</t>
  </si>
  <si>
    <t>1,0+1,0+1,0</t>
  </si>
  <si>
    <t>977151124</t>
  </si>
  <si>
    <t>Jádrové vrty diamantovými korunkami do stavebních materiálů (železobetonu, betonu, cihel, obkladů, dlažeb, kamene) průměru přes 150 do 180 mm</t>
  </si>
  <si>
    <t>1504678646</t>
  </si>
  <si>
    <t>https://podminky.urs.cz/item/CS_URS_2026_01/977151124</t>
  </si>
  <si>
    <t>0,45</t>
  </si>
  <si>
    <t>977312113</t>
  </si>
  <si>
    <t>Řezání stávajících betonových mazanin s vyztužením hloubky přes 100 do 150 mm</t>
  </si>
  <si>
    <t>-587218034</t>
  </si>
  <si>
    <t>https://podminky.urs.cz/item/CS_URS_2026_01/977312113</t>
  </si>
  <si>
    <t>(0,5+3,75)*2</t>
  </si>
  <si>
    <t>1,0*2</t>
  </si>
  <si>
    <t>3,5*2</t>
  </si>
  <si>
    <t>1890772290</t>
  </si>
  <si>
    <t>1242690705</t>
  </si>
  <si>
    <t>2142122895</t>
  </si>
  <si>
    <t>1,154*14</t>
  </si>
  <si>
    <t>1902655103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</si>
  <si>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</si>
  <si>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</si>
  <si>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374516800</t>
  </si>
  <si>
    <t>https://podminky.urs.cz/item/CS_URS_2026_01/998276101</t>
  </si>
  <si>
    <t>721173604</t>
  </si>
  <si>
    <t>Potrubí z trub polyetylenových svařované svodné (ležaté) DN 70</t>
  </si>
  <si>
    <t>-1825698008</t>
  </si>
  <si>
    <t>https://podminky.urs.cz/item/CS_URS_2026_01/721173604</t>
  </si>
  <si>
    <t>3,0</t>
  </si>
  <si>
    <t>721173723</t>
  </si>
  <si>
    <t>Potrubí z trub polyetylenových svařované připojovací DN 50</t>
  </si>
  <si>
    <t>-1597871904</t>
  </si>
  <si>
    <t>https://podminky.urs.cz/item/CS_URS_2026_01/721173723</t>
  </si>
  <si>
    <t>1,0+1,0+1,0+1,0+1,0</t>
  </si>
  <si>
    <t>721290111</t>
  </si>
  <si>
    <t>Zkouška těsnosti kanalizace v objektech vodou do DN 125</t>
  </si>
  <si>
    <t>-1000642039</t>
  </si>
  <si>
    <t>https://podminky.urs.cz/item/CS_URS_2026_01/721290111</t>
  </si>
  <si>
    <t>-1451747779</t>
  </si>
  <si>
    <t>1364612365</t>
  </si>
  <si>
    <t>033 - Vzduchotechnika - odvětrání</t>
  </si>
  <si>
    <t xml:space="preserve">    751 - Vzduchotechnika</t>
  </si>
  <si>
    <t>751</t>
  </si>
  <si>
    <t>Vzduchotechnika</t>
  </si>
  <si>
    <t>751111051</t>
  </si>
  <si>
    <t>Montáž ventilátoru axiálního nízkotlakého podhledového, průměru do 100 mm</t>
  </si>
  <si>
    <t>1727858467</t>
  </si>
  <si>
    <t>https://podminky.urs.cz/item/CS_URS_2026_01/751111051</t>
  </si>
  <si>
    <t>42914502</t>
  </si>
  <si>
    <t>ventilátor axiální tichý malý plastový s nastavitelným doběhem IP45 výkon 8-13W D 100mm</t>
  </si>
  <si>
    <t>909551905</t>
  </si>
  <si>
    <t>751398041</t>
  </si>
  <si>
    <t>Montáž ostatních zařízení protidešťové žaluzie nebo žaluziové klapky na kruhové potrubí, průměru do 300 mm</t>
  </si>
  <si>
    <t>-1728620842</t>
  </si>
  <si>
    <t>https://podminky.urs.cz/item/CS_URS_2026_01/751398041</t>
  </si>
  <si>
    <t>42972951</t>
  </si>
  <si>
    <t>žaluzie nerezová čtvercová 137x137mm pro potrubí D 100mm</t>
  </si>
  <si>
    <t>-1690480912</t>
  </si>
  <si>
    <t>751537111</t>
  </si>
  <si>
    <t>Montáž potrubí ohebného kruhového izolovaného minerální vatou z Al laminátu, průměru do 100 mm</t>
  </si>
  <si>
    <t>1138669745</t>
  </si>
  <si>
    <t>https://podminky.urs.cz/item/CS_URS_2026_01/751537111</t>
  </si>
  <si>
    <t>1,3+3,0+1,5+2,0+1,0</t>
  </si>
  <si>
    <t>42981954</t>
  </si>
  <si>
    <t>hadice ohebná z Al laminátu vyztužená drátem s tepelnou a zvukovou izolací, délka 10m, D 82mm</t>
  </si>
  <si>
    <t>-209390765</t>
  </si>
  <si>
    <t>8,8*1,2 'Přepočtené koeficientem množství</t>
  </si>
  <si>
    <t>998751121</t>
  </si>
  <si>
    <t>Přesun hmot pro vzduchotechniku stanovený z hmotnosti přesunovaného materiálu vodorovná dopravní vzdálenost do 100 m ruční (bez užití mechanizace) v objektech výšky do 12 m</t>
  </si>
  <si>
    <t>1988318590</t>
  </si>
  <si>
    <t>https://podminky.urs.cz/item/CS_URS_2026_01/998751121</t>
  </si>
  <si>
    <t>04 - Elektroinstalace</t>
  </si>
  <si>
    <t>D1 - Rozvaděč HRE dozbrojení - začátek</t>
  </si>
  <si>
    <t xml:space="preserve">    D2 - HODINOVE ZUCTOVACI SAZBY</t>
  </si>
  <si>
    <t xml:space="preserve">    D3 - JISTIČ 3-PÓLOVÝ CHARAKT."B"</t>
  </si>
  <si>
    <t xml:space="preserve">    D4 - ŘADOVÁ SVORKOVNICE</t>
  </si>
  <si>
    <t xml:space="preserve">    D5 - UCPÁVKA PLASTOVÁ VČETNĚ MATICE - ZÁVIT Pg</t>
  </si>
  <si>
    <t xml:space="preserve">    D6 - PROVEDENI REVIZNICH ZKOUSEK DLE ČSN 33 2000-6 ed.2</t>
  </si>
  <si>
    <t>D8 - Rozvaděč RS (sociálky), včetně přívodu a pospojení - začátek</t>
  </si>
  <si>
    <t xml:space="preserve">    D9 - KABEL SILOVÝ,IZOLACE PVC S VODIČEM PE</t>
  </si>
  <si>
    <t xml:space="preserve">    D10 - VODIČ JEDNOŽILOVÝ (CY)</t>
  </si>
  <si>
    <t xml:space="preserve">    D11 - LIŠTA ELEKTROINSTALAČNÍ VČ. DÍLŮ A PŘÍSLUŠENSTVÍ</t>
  </si>
  <si>
    <t xml:space="preserve">    D12 - VYBOURANI OTVORU VE ZDIVU CIHELNEM DO PRUMERU 60mm</t>
  </si>
  <si>
    <t xml:space="preserve">    D14 - VYSEKANI KAPES VE ZDIVU CIHELNEM DO PLOCHY 16 dm2</t>
  </si>
  <si>
    <t xml:space="preserve">    D16 - PLASTOVÁ ROZVODNICE POD OMÍTKU, IP40/20</t>
  </si>
  <si>
    <t xml:space="preserve">    D17 - PÁČKOVÝ SPÍNAČ</t>
  </si>
  <si>
    <t xml:space="preserve">    D18 - UKONČENÍ  VODIČŮ V ROZVADĚČÍCH</t>
  </si>
  <si>
    <t xml:space="preserve">    D19 - PROUD.CHRÁNIČ 1-PÓLOVÝ</t>
  </si>
  <si>
    <t xml:space="preserve">    D20 - PROUD.CHRÁNIČ 4-PÓLOVÝ</t>
  </si>
  <si>
    <t xml:space="preserve">    D21 - JISTIČ 1-PÓLOVÝ,CHARAKT."B"</t>
  </si>
  <si>
    <t xml:space="preserve">    D22 - Montáž svorkovnic do rozváděčů, se zapojením vodičů-řadových</t>
  </si>
  <si>
    <t>D23 - Elektroinstalace sociálek SDH Lhota I.NP - začátek</t>
  </si>
  <si>
    <t xml:space="preserve">    D24 - KRABICOVÁ ROZVODKA, IP 43, PRÁZDNÁ, napojení průběžné elektroinstalace</t>
  </si>
  <si>
    <t xml:space="preserve">    D25 - Montáž lišt a kanálků protahovacích, šířky</t>
  </si>
  <si>
    <t xml:space="preserve">    D26 - VYSEKANI RYH VE ZDIVU CIHELNEM - HLOUBKA 30mm</t>
  </si>
  <si>
    <t xml:space="preserve">    D28 - VYSEKANI KAPES VE ZDIVU Z DUTYCH CIHEL PRO KRABICE</t>
  </si>
  <si>
    <t xml:space="preserve">    D29 - HRUBA VYPLN RYH MALTOU</t>
  </si>
  <si>
    <t xml:space="preserve">    D30 - KABEL SILOVÝ,IZOLACE PVC BEZ VODIČE PE</t>
  </si>
  <si>
    <t xml:space="preserve">    D31 - Ukončení vodičů izolovaných s označením a zapojením v rozváděči nebo na přístroji</t>
  </si>
  <si>
    <t xml:space="preserve">    D32 - CISTENI BUDOV ZAMETANIM</t>
  </si>
  <si>
    <t xml:space="preserve">    D33 - Zkoušky a prohlídky elektrických rozvodů a zařízení celková prohlídka a vyhotovení revizní zprávy pr</t>
  </si>
  <si>
    <t xml:space="preserve">    D34 - KOORDINACE POSTUPU PRACI</t>
  </si>
  <si>
    <t xml:space="preserve">    D35 - PROVEDENI REVIZNICH ZKOUSEK  DLE CSN 331500</t>
  </si>
  <si>
    <t>OST - Ostatní</t>
  </si>
  <si>
    <t>D1</t>
  </si>
  <si>
    <t>Rozvaděč HRE dozbrojení - začátek</t>
  </si>
  <si>
    <t>D2</t>
  </si>
  <si>
    <t>HODINOVE ZUCTOVACI SAZBY</t>
  </si>
  <si>
    <t>Pol1</t>
  </si>
  <si>
    <t>Vyhledani pripojovaciho mista, zajištění trasy kabeláže</t>
  </si>
  <si>
    <t>hod</t>
  </si>
  <si>
    <t>Pol2</t>
  </si>
  <si>
    <t>Uprava stavajiciho zarizeni rozvaděče HRE</t>
  </si>
  <si>
    <t>Pol3</t>
  </si>
  <si>
    <t>Zámečnické úpravy HRE - úprava nosiče výzbroje</t>
  </si>
  <si>
    <t>ks</t>
  </si>
  <si>
    <t>Pol4</t>
  </si>
  <si>
    <t>Vodivé nové propoje rozvaděče HRE - CYA 4mm2 černý, modrý, žlutozelený</t>
  </si>
  <si>
    <t>D3</t>
  </si>
  <si>
    <t>JISTIČ 3-PÓLOVÝ CHARAKT."B"</t>
  </si>
  <si>
    <t>Pol5</t>
  </si>
  <si>
    <t>20B-3 -20A</t>
  </si>
  <si>
    <t>D4</t>
  </si>
  <si>
    <t>ŘADOVÁ SVORKOVNICE</t>
  </si>
  <si>
    <t>Pol6</t>
  </si>
  <si>
    <t>RSA6</t>
  </si>
  <si>
    <t>D5</t>
  </si>
  <si>
    <t>UCPÁVKA PLASTOVÁ VČETNĚ MATICE - ZÁVIT Pg</t>
  </si>
  <si>
    <t>Pol7</t>
  </si>
  <si>
    <t>Pg16</t>
  </si>
  <si>
    <t>Pol8</t>
  </si>
  <si>
    <t>Pg7</t>
  </si>
  <si>
    <t>Pol9</t>
  </si>
  <si>
    <t>Zednické výpomoci - zapravení drážky ve zdivu cihelném, hlazená omítka, nátěr výmalba</t>
  </si>
  <si>
    <t>Pol10</t>
  </si>
  <si>
    <t>Oprava dokumentace rozvaděče HRE - skutečný stav, výkres PS</t>
  </si>
  <si>
    <t>hod.</t>
  </si>
  <si>
    <t>D6</t>
  </si>
  <si>
    <t>PROVEDENI REVIZNICH ZKOUSEK DLE ČSN 33 2000-6 ed.2</t>
  </si>
  <si>
    <t>Pol11</t>
  </si>
  <si>
    <t>Revizni technik</t>
  </si>
  <si>
    <t>Pol12</t>
  </si>
  <si>
    <t>Spoluprace s reviz.technikem</t>
  </si>
  <si>
    <t>D8</t>
  </si>
  <si>
    <t>Rozvaděč RS (sociálky), včetně přívodu a pospojení - začátek</t>
  </si>
  <si>
    <t>D9</t>
  </si>
  <si>
    <t>KABEL SILOVÝ,IZOLACE PVC S VODIČEM PE</t>
  </si>
  <si>
    <t>Pol13</t>
  </si>
  <si>
    <t>CYKY-J 5x6 mm2 , pevně</t>
  </si>
  <si>
    <t>D10</t>
  </si>
  <si>
    <t>VODIČ JEDNOŽILOVÝ (CY)</t>
  </si>
  <si>
    <t>Pol14</t>
  </si>
  <si>
    <t>H07V-U 6 mm2 , pevně</t>
  </si>
  <si>
    <t>D11</t>
  </si>
  <si>
    <t>LIŠTA ELEKTROINSTALAČNÍ VČ. DÍLŮ A PŘÍSLUŠENSTVÍ</t>
  </si>
  <si>
    <t>Pol15</t>
  </si>
  <si>
    <t>LHD30x25 hranatá</t>
  </si>
  <si>
    <t>Pol16</t>
  </si>
  <si>
    <t>Rohy vnitřní, vnější, spojky koncovky atd.</t>
  </si>
  <si>
    <t>Pol17</t>
  </si>
  <si>
    <t>Vrtání děr do zdiva d=8mm</t>
  </si>
  <si>
    <t>Pol18</t>
  </si>
  <si>
    <t>Hmoždina 8mm, vrut</t>
  </si>
  <si>
    <t>D12</t>
  </si>
  <si>
    <t>VYBOURANI OTVORU VE ZDIVU CIHELNEM DO PRUMERU 60mm</t>
  </si>
  <si>
    <t>Pol19</t>
  </si>
  <si>
    <t>Stena do 300mm</t>
  </si>
  <si>
    <t>D14</t>
  </si>
  <si>
    <t>VYSEKANI KAPES VE ZDIVU CIHELNEM DO PLOCHY 16 dm2</t>
  </si>
  <si>
    <t>Pol20</t>
  </si>
  <si>
    <t>Hl.150mm</t>
  </si>
  <si>
    <t>D16</t>
  </si>
  <si>
    <t>PLASTOVÁ ROZVODNICE POD OMÍTKU, IP40/20</t>
  </si>
  <si>
    <t>Pol21</t>
  </si>
  <si>
    <t>2x14 modulu, neprůhledné dvířka, s příslušenstvím</t>
  </si>
  <si>
    <t>Pol22</t>
  </si>
  <si>
    <t>Osazení rozvaděč, zednické výpomoci</t>
  </si>
  <si>
    <t>D17</t>
  </si>
  <si>
    <t>PÁČKOVÝ SPÍNAČ</t>
  </si>
  <si>
    <t>Pol23</t>
  </si>
  <si>
    <t>32-3 3x30A 3-pólový</t>
  </si>
  <si>
    <t>Pol24</t>
  </si>
  <si>
    <t>Pol25</t>
  </si>
  <si>
    <t>RSA2,5</t>
  </si>
  <si>
    <t>Pol26</t>
  </si>
  <si>
    <t>Vodivé propoje rozvaděče RS, vodič CYA 1,5-2,5mm2</t>
  </si>
  <si>
    <t>D18</t>
  </si>
  <si>
    <t xml:space="preserve">UKONČENÍ  VODIČŮ V ROZVADĚČÍCH</t>
  </si>
  <si>
    <t>Pol27</t>
  </si>
  <si>
    <t>Do 2,5 mm2</t>
  </si>
  <si>
    <t>Pol28</t>
  </si>
  <si>
    <t>Ekvipotenciální svorkovnice pod rozvaděčem, zapuštěná, do 16mm2</t>
  </si>
  <si>
    <t>D19</t>
  </si>
  <si>
    <t>PROUD.CHRÁNIČ 1-PÓLOVÝ</t>
  </si>
  <si>
    <t>Pol29</t>
  </si>
  <si>
    <t>10-2-030A Proudový chránič</t>
  </si>
  <si>
    <t>Ks</t>
  </si>
  <si>
    <t>D20</t>
  </si>
  <si>
    <t>PROUD.CHRÁNIČ 4-PÓLOVÝ</t>
  </si>
  <si>
    <t>Pol30</t>
  </si>
  <si>
    <t>25-4-030A -25A,30mA</t>
  </si>
  <si>
    <t>D21</t>
  </si>
  <si>
    <t>JISTIČ 1-PÓLOVÝ,CHARAKT."B"</t>
  </si>
  <si>
    <t>Pol31</t>
  </si>
  <si>
    <t>10-16B-1 -10-16A</t>
  </si>
  <si>
    <t>D22</t>
  </si>
  <si>
    <t>Montáž svorkovnic do rozváděčů, se zapojením vodičů-řadových</t>
  </si>
  <si>
    <t>Pol32</t>
  </si>
  <si>
    <t>přes 4 do 6 mm2</t>
  </si>
  <si>
    <t>Pol33</t>
  </si>
  <si>
    <t>106/21 Vývodka kabelová kuželová Pg 16, šedá</t>
  </si>
  <si>
    <t>Pol34</t>
  </si>
  <si>
    <t>106/13,5 Vývodka kabelová kuželová Pg 13,5, šedá</t>
  </si>
  <si>
    <t>Pol35</t>
  </si>
  <si>
    <t>106/11 Vývodka kabelová kuželová Pg 7, šedá</t>
  </si>
  <si>
    <t>Pol36</t>
  </si>
  <si>
    <t>Montaz jinde neuvedená</t>
  </si>
  <si>
    <t>Pol37</t>
  </si>
  <si>
    <t>Popisky, štítky, označení</t>
  </si>
  <si>
    <t>Pol38</t>
  </si>
  <si>
    <t>Revize rozvaděče, osvědčení, prohlášení atd.</t>
  </si>
  <si>
    <t>Pol39</t>
  </si>
  <si>
    <t>Projektová dokumentace skutečného stavu rozvaděče RS</t>
  </si>
  <si>
    <t>D23</t>
  </si>
  <si>
    <t>Elektroinstalace sociálek SDH Lhota I.NP - začátek</t>
  </si>
  <si>
    <t>Pol40</t>
  </si>
  <si>
    <t>Demontaz stavajici elektroinstalace, zajištění průchozí kabeláže, zajištění pracoviště</t>
  </si>
  <si>
    <t>Pol41</t>
  </si>
  <si>
    <t>Vyhledani pripojovaciho mista</t>
  </si>
  <si>
    <t>Pol42</t>
  </si>
  <si>
    <t>Ekologická likvidace demontovaného elektromateriálu</t>
  </si>
  <si>
    <t>kg</t>
  </si>
  <si>
    <t>Pol43</t>
  </si>
  <si>
    <t>Odvoz suti na skládku, uskladnění</t>
  </si>
  <si>
    <t>Pol44</t>
  </si>
  <si>
    <t>Elektrický osoušeč rukou, 1250W, IP43, plast bílý, standart, senzor</t>
  </si>
  <si>
    <t>Pol45</t>
  </si>
  <si>
    <t>Svítidlo LED nástěnné, kulaté, IP43, 15W, 1500lm, 4000K, IK08, bílá barva, prisma difuzor</t>
  </si>
  <si>
    <t>Pol46</t>
  </si>
  <si>
    <t>Svítidlo LED nástěnné, reflektor s PIR, IP43, 20W, 1800lm, 4000K, IK08, černá barva, prisma difuzor</t>
  </si>
  <si>
    <t>Pol47</t>
  </si>
  <si>
    <t>Splachovač pisoárů, automatický, nerez, senzor, 230Vstř./12Vss, se zdrojem, kabeláž, ventil</t>
  </si>
  <si>
    <t>Pol48</t>
  </si>
  <si>
    <t>Ventilátor axiální, 100mm, IP43, 15W, do potrubí, s doběhem</t>
  </si>
  <si>
    <t>Pol49</t>
  </si>
  <si>
    <t>Čidlo nástěnné 270°, IP43, PIR, 230vstř./10A, ovládání ventilátor ze dvou míst</t>
  </si>
  <si>
    <t>98</t>
  </si>
  <si>
    <t>Pol50</t>
  </si>
  <si>
    <t>Čidlo nástěnné 270°, IP43, PIR, 230vstř./10A, ovládání osvětlení</t>
  </si>
  <si>
    <t>100</t>
  </si>
  <si>
    <t>Pol51</t>
  </si>
  <si>
    <t>Svítidlo nouzové s vlastním zdrojem, IP20-40, 3W LED, 30min. nástěnné s piktogramem</t>
  </si>
  <si>
    <t>102</t>
  </si>
  <si>
    <t>Pol52</t>
  </si>
  <si>
    <t>Recyklační poplatek svítidla</t>
  </si>
  <si>
    <t>104</t>
  </si>
  <si>
    <t>Pol53</t>
  </si>
  <si>
    <t>Zásuvka 230V, 1+N+PE, pootočená, clonky, bílá, jedno-dvojnásobná, zapuštěná, s clonkami</t>
  </si>
  <si>
    <t>106</t>
  </si>
  <si>
    <t>Pol54</t>
  </si>
  <si>
    <t>Přímotop elektrický nástěnný, IP43, 1000W, s vypínačem, termostatem, uchycení na zeď, vidlice do zásuvky</t>
  </si>
  <si>
    <t>108</t>
  </si>
  <si>
    <t>Pol55</t>
  </si>
  <si>
    <t>Přímotop elektrický nástěnný, IP43, 500W, s vypínačem, termostatem, uchycení na zeď, vidlice do zásuvky</t>
  </si>
  <si>
    <t>110</t>
  </si>
  <si>
    <t>Pol56</t>
  </si>
  <si>
    <t>Vypínač zapuštěný, řazení č.1,2,5,6,7, IP43, komplet, 230Vstř./10A</t>
  </si>
  <si>
    <t>112</t>
  </si>
  <si>
    <t>D24</t>
  </si>
  <si>
    <t>KRABICOVÁ ROZVODKA, IP 43, PRÁZDNÁ, napojení průběžné elektroinstalace</t>
  </si>
  <si>
    <t>Pol57</t>
  </si>
  <si>
    <t>A6 90x43mm</t>
  </si>
  <si>
    <t>114</t>
  </si>
  <si>
    <t>Pol58</t>
  </si>
  <si>
    <t>Svorka do 2,5mm2, 3-5-ti násobná</t>
  </si>
  <si>
    <t>116</t>
  </si>
  <si>
    <t>Pol59</t>
  </si>
  <si>
    <t>Krabice instalační pod omítku hloubka 42mm</t>
  </si>
  <si>
    <t>118</t>
  </si>
  <si>
    <t>Pol60</t>
  </si>
  <si>
    <t>Víčko krabice elektroinstalační plast+2ks šrouby</t>
  </si>
  <si>
    <t>120</t>
  </si>
  <si>
    <t>Pol61</t>
  </si>
  <si>
    <t>Krabice instalační pod omítku KT100</t>
  </si>
  <si>
    <t>122</t>
  </si>
  <si>
    <t>Pol62</t>
  </si>
  <si>
    <t>25X20 LIŠTA HRANATÁ</t>
  </si>
  <si>
    <t>124</t>
  </si>
  <si>
    <t>Pol63</t>
  </si>
  <si>
    <t>LV18x13 vkládací</t>
  </si>
  <si>
    <t>126</t>
  </si>
  <si>
    <t>128</t>
  </si>
  <si>
    <t>130</t>
  </si>
  <si>
    <t>Pol64</t>
  </si>
  <si>
    <t>Příslušenství lišt - spojky, koncovky, rohy vnější, vnitřní, "T" kusy</t>
  </si>
  <si>
    <t>132</t>
  </si>
  <si>
    <t>D25</t>
  </si>
  <si>
    <t>Montáž lišt a kanálků protahovacích, šířky</t>
  </si>
  <si>
    <t>Pol65</t>
  </si>
  <si>
    <t>přes 20 do 40 mm</t>
  </si>
  <si>
    <t>134</t>
  </si>
  <si>
    <t>Pol66</t>
  </si>
  <si>
    <t>2313 TRUBKA OHEBNÁ</t>
  </si>
  <si>
    <t>136</t>
  </si>
  <si>
    <t>Pol67</t>
  </si>
  <si>
    <t>2316 TRUBKA OHEBNÁ</t>
  </si>
  <si>
    <t>138</t>
  </si>
  <si>
    <t>Pol68</t>
  </si>
  <si>
    <t>2323 TRUBKA OHEBNÁ</t>
  </si>
  <si>
    <t>140</t>
  </si>
  <si>
    <t>Pol69</t>
  </si>
  <si>
    <t>2350 TRUBKA OHEBNÁ</t>
  </si>
  <si>
    <t>142</t>
  </si>
  <si>
    <t>144</t>
  </si>
  <si>
    <t>Pol70</t>
  </si>
  <si>
    <t>Stena do 150mm</t>
  </si>
  <si>
    <t>146</t>
  </si>
  <si>
    <t>D26</t>
  </si>
  <si>
    <t>VYSEKANI RYH VE ZDIVU CIHELNEM - HLOUBKA 30mm</t>
  </si>
  <si>
    <t>Pol71</t>
  </si>
  <si>
    <t>Sire 30 mm</t>
  </si>
  <si>
    <t>1485140679</t>
  </si>
  <si>
    <t>Pol72</t>
  </si>
  <si>
    <t>Sire 70 mm</t>
  </si>
  <si>
    <t>-1896940810</t>
  </si>
  <si>
    <t>D28</t>
  </si>
  <si>
    <t>VYSEKANI KAPES VE ZDIVU Z DUTYCH CIHEL PRO KRABICE</t>
  </si>
  <si>
    <t>Pol73</t>
  </si>
  <si>
    <t>50x50x50 mm</t>
  </si>
  <si>
    <t>152</t>
  </si>
  <si>
    <t>D29</t>
  </si>
  <si>
    <t>HRUBA VYPLN RYH MALTOU</t>
  </si>
  <si>
    <t>Pol74</t>
  </si>
  <si>
    <t>Jakekoliv sire</t>
  </si>
  <si>
    <t>154</t>
  </si>
  <si>
    <t>Pol75</t>
  </si>
  <si>
    <t>Zednické výpomoci - obnova povrchů omítka hlazená štuková</t>
  </si>
  <si>
    <t>156</t>
  </si>
  <si>
    <t>Pol76</t>
  </si>
  <si>
    <t>Výmalba opravovaných povrchů, barva bílá</t>
  </si>
  <si>
    <t>158</t>
  </si>
  <si>
    <t>D30</t>
  </si>
  <si>
    <t>KABEL SILOVÝ,IZOLACE PVC BEZ VODIČE PE</t>
  </si>
  <si>
    <t>Pol77</t>
  </si>
  <si>
    <t>CYKY-O 2x1.5 mm2 , pevně</t>
  </si>
  <si>
    <t>160</t>
  </si>
  <si>
    <t>Pol78</t>
  </si>
  <si>
    <t>CYKY-J 4x1.5 mm2 , pevně</t>
  </si>
  <si>
    <t>162</t>
  </si>
  <si>
    <t>Pol79</t>
  </si>
  <si>
    <t>CYKY-J 3x2.5 mm2 , pevně</t>
  </si>
  <si>
    <t>164</t>
  </si>
  <si>
    <t>Pol80</t>
  </si>
  <si>
    <t>CYKY-J 3x1.5 mm2 , pevně</t>
  </si>
  <si>
    <t>166</t>
  </si>
  <si>
    <t>Pol81</t>
  </si>
  <si>
    <t>H07V-U 4-6 mm2 , pevně</t>
  </si>
  <si>
    <t>168</t>
  </si>
  <si>
    <t>Pol82</t>
  </si>
  <si>
    <t>Sádra montážní</t>
  </si>
  <si>
    <t>170</t>
  </si>
  <si>
    <t>Pol83</t>
  </si>
  <si>
    <t>Lisování ok na vodiči doplňujícího pospojení</t>
  </si>
  <si>
    <t>172</t>
  </si>
  <si>
    <t>Pol84</t>
  </si>
  <si>
    <t>Pásek vyvazovací, délka 200-300mm, šíře 4-6mm, plast, černá</t>
  </si>
  <si>
    <t>174</t>
  </si>
  <si>
    <t>D31</t>
  </si>
  <si>
    <t>Ukončení vodičů izolovaných s označením a zapojením v rozváděči nebo na přístroji</t>
  </si>
  <si>
    <t>Pol85</t>
  </si>
  <si>
    <t>do 2,5 mm2</t>
  </si>
  <si>
    <t>176</t>
  </si>
  <si>
    <t>Pol86</t>
  </si>
  <si>
    <t>Protipožární přepážky na silno/slaboproudé kabeláži</t>
  </si>
  <si>
    <t>178</t>
  </si>
  <si>
    <t>D32</t>
  </si>
  <si>
    <t>CISTENI BUDOV ZAMETANIM</t>
  </si>
  <si>
    <t>Pol87</t>
  </si>
  <si>
    <t>Úklid po montáži</t>
  </si>
  <si>
    <t>180</t>
  </si>
  <si>
    <t>Pol88</t>
  </si>
  <si>
    <t>182</t>
  </si>
  <si>
    <t>D33</t>
  </si>
  <si>
    <t>Zkoušky a prohlídky elektrických rozvodů a zařízení celková prohlídka a vyhotovení revizní zprávy pr</t>
  </si>
  <si>
    <t>Pol89</t>
  </si>
  <si>
    <t>přes 100 do 500 tis.Kč</t>
  </si>
  <si>
    <t>184</t>
  </si>
  <si>
    <t>Pol90</t>
  </si>
  <si>
    <t>Skutečný stav elektroinstalace</t>
  </si>
  <si>
    <t>sada</t>
  </si>
  <si>
    <t>186</t>
  </si>
  <si>
    <t>Pol91</t>
  </si>
  <si>
    <t>Zkusebni provoz</t>
  </si>
  <si>
    <t>188</t>
  </si>
  <si>
    <t>Pol92</t>
  </si>
  <si>
    <t>Zauceni obsluhy</t>
  </si>
  <si>
    <t>190</t>
  </si>
  <si>
    <t>Pol93</t>
  </si>
  <si>
    <t>Zabezpeceni pracoviste</t>
  </si>
  <si>
    <t>192</t>
  </si>
  <si>
    <t>97</t>
  </si>
  <si>
    <t>Pol94</t>
  </si>
  <si>
    <t>Montaz jinde nespecifikovaná</t>
  </si>
  <si>
    <t>194</t>
  </si>
  <si>
    <t>D34</t>
  </si>
  <si>
    <t>KOORDINACE POSTUPU PRACI</t>
  </si>
  <si>
    <t>Pol95</t>
  </si>
  <si>
    <t>S ostatnimi profesemi</t>
  </si>
  <si>
    <t>196</t>
  </si>
  <si>
    <t>D35</t>
  </si>
  <si>
    <t xml:space="preserve">PROVEDENI REVIZNICH ZKOUSEK  DLE CSN 331500</t>
  </si>
  <si>
    <t>99</t>
  </si>
  <si>
    <t>198</t>
  </si>
  <si>
    <t>OST</t>
  </si>
  <si>
    <t>Ostatní</t>
  </si>
  <si>
    <t>OST 01</t>
  </si>
  <si>
    <t>Podružný materiál</t>
  </si>
  <si>
    <t>512</t>
  </si>
  <si>
    <t>48281700</t>
  </si>
  <si>
    <t>101</t>
  </si>
  <si>
    <t>OST 02</t>
  </si>
  <si>
    <t xml:space="preserve">PPV </t>
  </si>
  <si>
    <t>-2123028037</t>
  </si>
  <si>
    <t>OST 03</t>
  </si>
  <si>
    <t>Dodav. dokumentace</t>
  </si>
  <si>
    <t>789093425</t>
  </si>
  <si>
    <t>103</t>
  </si>
  <si>
    <t>OST 04</t>
  </si>
  <si>
    <t xml:space="preserve">Rizika a pojištění </t>
  </si>
  <si>
    <t>-537621303</t>
  </si>
  <si>
    <t>OST 05</t>
  </si>
  <si>
    <t xml:space="preserve">Opravy v záruce </t>
  </si>
  <si>
    <t>-505019454</t>
  </si>
  <si>
    <t>105</t>
  </si>
  <si>
    <t>OST 06</t>
  </si>
  <si>
    <t xml:space="preserve">GZS 1,00% </t>
  </si>
  <si>
    <t>1700091334</t>
  </si>
  <si>
    <t>OST 07</t>
  </si>
  <si>
    <t xml:space="preserve">Provozní vlivy 0,50% </t>
  </si>
  <si>
    <t>-481040414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</si>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</sst>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49101111" TargetMode="External" /><Relationship Id="rId2" Type="http://schemas.openxmlformats.org/officeDocument/2006/relationships/hyperlink" Target="https://podminky.urs.cz/item/CS_URS_2026_01/952902021" TargetMode="External" /><Relationship Id="rId3" Type="http://schemas.openxmlformats.org/officeDocument/2006/relationships/hyperlink" Target="https://podminky.urs.cz/item/CS_URS_2026_01/962031132" TargetMode="External" /><Relationship Id="rId4" Type="http://schemas.openxmlformats.org/officeDocument/2006/relationships/hyperlink" Target="https://podminky.urs.cz/item/CS_URS_2026_01/962032230" TargetMode="External" /><Relationship Id="rId5" Type="http://schemas.openxmlformats.org/officeDocument/2006/relationships/hyperlink" Target="https://podminky.urs.cz/item/CS_URS_2026_01/965042141" TargetMode="External" /><Relationship Id="rId6" Type="http://schemas.openxmlformats.org/officeDocument/2006/relationships/hyperlink" Target="https://podminky.urs.cz/item/CS_URS_2026_01/965081213" TargetMode="External" /><Relationship Id="rId7" Type="http://schemas.openxmlformats.org/officeDocument/2006/relationships/hyperlink" Target="https://podminky.urs.cz/item/CS_URS_2026_01/968072455" TargetMode="External" /><Relationship Id="rId8" Type="http://schemas.openxmlformats.org/officeDocument/2006/relationships/hyperlink" Target="https://podminky.urs.cz/item/CS_URS_2026_01/971033641" TargetMode="External" /><Relationship Id="rId9" Type="http://schemas.openxmlformats.org/officeDocument/2006/relationships/hyperlink" Target="https://podminky.urs.cz/item/CS_URS_2026_01/975043121" TargetMode="External" /><Relationship Id="rId10" Type="http://schemas.openxmlformats.org/officeDocument/2006/relationships/hyperlink" Target="https://podminky.urs.cz/item/CS_URS_2026_01/977151119" TargetMode="External" /><Relationship Id="rId11" Type="http://schemas.openxmlformats.org/officeDocument/2006/relationships/hyperlink" Target="https://podminky.urs.cz/item/CS_URS_2026_01/978013121" TargetMode="External" /><Relationship Id="rId12" Type="http://schemas.openxmlformats.org/officeDocument/2006/relationships/hyperlink" Target="https://podminky.urs.cz/item/CS_URS_2026_01/978013191" TargetMode="External" /><Relationship Id="rId13" Type="http://schemas.openxmlformats.org/officeDocument/2006/relationships/hyperlink" Target="https://podminky.urs.cz/item/CS_URS_2026_01/978059541" TargetMode="External" /><Relationship Id="rId14" Type="http://schemas.openxmlformats.org/officeDocument/2006/relationships/hyperlink" Target="https://podminky.urs.cz/item/CS_URS_2026_01/997013211" TargetMode="External" /><Relationship Id="rId15" Type="http://schemas.openxmlformats.org/officeDocument/2006/relationships/hyperlink" Target="https://podminky.urs.cz/item/CS_URS_2026_01/997013501" TargetMode="External" /><Relationship Id="rId16" Type="http://schemas.openxmlformats.org/officeDocument/2006/relationships/hyperlink" Target="https://podminky.urs.cz/item/CS_URS_2026_01/997013509" TargetMode="External" /><Relationship Id="rId17" Type="http://schemas.openxmlformats.org/officeDocument/2006/relationships/hyperlink" Target="https://podminky.urs.cz/item/CS_URS_2026_01/997013631" TargetMode="External" /><Relationship Id="rId18" Type="http://schemas.openxmlformats.org/officeDocument/2006/relationships/hyperlink" Target="https://podminky.urs.cz/item/CS_URS_2026_01/998018001" TargetMode="External" /><Relationship Id="rId19" Type="http://schemas.openxmlformats.org/officeDocument/2006/relationships/hyperlink" Target="https://podminky.urs.cz/item/CS_URS_2026_01/725110814" TargetMode="External" /><Relationship Id="rId20" Type="http://schemas.openxmlformats.org/officeDocument/2006/relationships/hyperlink" Target="https://podminky.urs.cz/item/CS_URS_2026_01/725240812" TargetMode="External" /><Relationship Id="rId21" Type="http://schemas.openxmlformats.org/officeDocument/2006/relationships/hyperlink" Target="https://podminky.urs.cz/item/CS_URS_2026_01/725840850" TargetMode="External" /><Relationship Id="rId22" Type="http://schemas.openxmlformats.org/officeDocument/2006/relationships/hyperlink" Target="https://podminky.urs.cz/item/CS_URS_2026_01/725860811" TargetMode="External" /><Relationship Id="rId23" Type="http://schemas.openxmlformats.org/officeDocument/2006/relationships/hyperlink" Target="https://podminky.urs.cz/item/CS_URS_2026_01/776201812" TargetMode="External" /><Relationship Id="rId24" Type="http://schemas.openxmlformats.org/officeDocument/2006/relationships/hyperlink" Target="https://podminky.urs.cz/item/CS_URS_2026_01/784121001" TargetMode="External" /><Relationship Id="rId2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310002111" TargetMode="External" /><Relationship Id="rId2" Type="http://schemas.openxmlformats.org/officeDocument/2006/relationships/hyperlink" Target="https://podminky.urs.cz/item/CS_URS_2026_01/310238211" TargetMode="External" /><Relationship Id="rId3" Type="http://schemas.openxmlformats.org/officeDocument/2006/relationships/hyperlink" Target="https://podminky.urs.cz/item/CS_URS_2026_01/317142422" TargetMode="External" /><Relationship Id="rId4" Type="http://schemas.openxmlformats.org/officeDocument/2006/relationships/hyperlink" Target="https://podminky.urs.cz/item/CS_URS_2026_01/317234410" TargetMode="External" /><Relationship Id="rId5" Type="http://schemas.openxmlformats.org/officeDocument/2006/relationships/hyperlink" Target="https://podminky.urs.cz/item/CS_URS_2026_01/317944323" TargetMode="External" /><Relationship Id="rId6" Type="http://schemas.openxmlformats.org/officeDocument/2006/relationships/hyperlink" Target="https://podminky.urs.cz/item/CS_URS_2026_01/342272225" TargetMode="External" /><Relationship Id="rId7" Type="http://schemas.openxmlformats.org/officeDocument/2006/relationships/hyperlink" Target="https://podminky.urs.cz/item/CS_URS_2026_01/342291121" TargetMode="External" /><Relationship Id="rId8" Type="http://schemas.openxmlformats.org/officeDocument/2006/relationships/hyperlink" Target="https://podminky.urs.cz/item/CS_URS_2026_01/612131101" TargetMode="External" /><Relationship Id="rId9" Type="http://schemas.openxmlformats.org/officeDocument/2006/relationships/hyperlink" Target="https://podminky.urs.cz/item/CS_URS_2026_01/612131121" TargetMode="External" /><Relationship Id="rId10" Type="http://schemas.openxmlformats.org/officeDocument/2006/relationships/hyperlink" Target="https://podminky.urs.cz/item/CS_URS_2026_01/612142001" TargetMode="External" /><Relationship Id="rId11" Type="http://schemas.openxmlformats.org/officeDocument/2006/relationships/hyperlink" Target="https://podminky.urs.cz/item/CS_URS_2026_01/612321111" TargetMode="External" /><Relationship Id="rId12" Type="http://schemas.openxmlformats.org/officeDocument/2006/relationships/hyperlink" Target="https://podminky.urs.cz/item/CS_URS_2026_01/612321131" TargetMode="External" /><Relationship Id="rId13" Type="http://schemas.openxmlformats.org/officeDocument/2006/relationships/hyperlink" Target="https://podminky.urs.cz/item/CS_URS_2026_01/619991005" TargetMode="External" /><Relationship Id="rId14" Type="http://schemas.openxmlformats.org/officeDocument/2006/relationships/hyperlink" Target="https://podminky.urs.cz/item/CS_URS_2026_01/619991015" TargetMode="External" /><Relationship Id="rId15" Type="http://schemas.openxmlformats.org/officeDocument/2006/relationships/hyperlink" Target="https://podminky.urs.cz/item/CS_URS_2026_01/622143004" TargetMode="External" /><Relationship Id="rId16" Type="http://schemas.openxmlformats.org/officeDocument/2006/relationships/hyperlink" Target="https://podminky.urs.cz/item/CS_URS_2026_01/631362021" TargetMode="External" /><Relationship Id="rId17" Type="http://schemas.openxmlformats.org/officeDocument/2006/relationships/hyperlink" Target="https://podminky.urs.cz/item/CS_URS_2026_01/632451456" TargetMode="External" /><Relationship Id="rId18" Type="http://schemas.openxmlformats.org/officeDocument/2006/relationships/hyperlink" Target="https://podminky.urs.cz/item/CS_URS_2026_01/632459175" TargetMode="External" /><Relationship Id="rId19" Type="http://schemas.openxmlformats.org/officeDocument/2006/relationships/hyperlink" Target="https://podminky.urs.cz/item/CS_URS_2026_01/632481213" TargetMode="External" /><Relationship Id="rId20" Type="http://schemas.openxmlformats.org/officeDocument/2006/relationships/hyperlink" Target="https://podminky.urs.cz/item/CS_URS_2026_01/634112123" TargetMode="External" /><Relationship Id="rId21" Type="http://schemas.openxmlformats.org/officeDocument/2006/relationships/hyperlink" Target="https://podminky.urs.cz/item/CS_URS_2026_01/642942111" TargetMode="External" /><Relationship Id="rId22" Type="http://schemas.openxmlformats.org/officeDocument/2006/relationships/hyperlink" Target="https://podminky.urs.cz/item/CS_URS_2026_01/949101111" TargetMode="External" /><Relationship Id="rId23" Type="http://schemas.openxmlformats.org/officeDocument/2006/relationships/hyperlink" Target="https://podminky.urs.cz/item/CS_URS_2026_01/952901111" TargetMode="External" /><Relationship Id="rId24" Type="http://schemas.openxmlformats.org/officeDocument/2006/relationships/hyperlink" Target="https://podminky.urs.cz/item/CS_URS_2026_01/998018001" TargetMode="External" /><Relationship Id="rId25" Type="http://schemas.openxmlformats.org/officeDocument/2006/relationships/hyperlink" Target="https://podminky.urs.cz/item/CS_URS_2026_01/711111001" TargetMode="External" /><Relationship Id="rId26" Type="http://schemas.openxmlformats.org/officeDocument/2006/relationships/hyperlink" Target="https://podminky.urs.cz/item/CS_URS_2026_01/711141559" TargetMode="External" /><Relationship Id="rId27" Type="http://schemas.openxmlformats.org/officeDocument/2006/relationships/hyperlink" Target="https://podminky.urs.cz/item/CS_URS_2026_01/998711121" TargetMode="External" /><Relationship Id="rId28" Type="http://schemas.openxmlformats.org/officeDocument/2006/relationships/hyperlink" Target="https://podminky.urs.cz/item/CS_URS_2026_01/713121111" TargetMode="External" /><Relationship Id="rId29" Type="http://schemas.openxmlformats.org/officeDocument/2006/relationships/hyperlink" Target="https://podminky.urs.cz/item/CS_URS_2026_01/998713121" TargetMode="External" /><Relationship Id="rId30" Type="http://schemas.openxmlformats.org/officeDocument/2006/relationships/hyperlink" Target="https://podminky.urs.cz/item/CS_URS_2026_01/761114111" TargetMode="External" /><Relationship Id="rId31" Type="http://schemas.openxmlformats.org/officeDocument/2006/relationships/hyperlink" Target="https://podminky.urs.cz/item/CS_URS_2026_01/998761121" TargetMode="External" /><Relationship Id="rId32" Type="http://schemas.openxmlformats.org/officeDocument/2006/relationships/hyperlink" Target="https://podminky.urs.cz/item/CS_URS_2026_01/763121590" TargetMode="External" /><Relationship Id="rId33" Type="http://schemas.openxmlformats.org/officeDocument/2006/relationships/hyperlink" Target="https://podminky.urs.cz/item/CS_URS_2026_01/763121714" TargetMode="External" /><Relationship Id="rId34" Type="http://schemas.openxmlformats.org/officeDocument/2006/relationships/hyperlink" Target="https://podminky.urs.cz/item/CS_URS_2026_01/763121761" TargetMode="External" /><Relationship Id="rId35" Type="http://schemas.openxmlformats.org/officeDocument/2006/relationships/hyperlink" Target="https://podminky.urs.cz/item/CS_URS_2026_01/763131451" TargetMode="External" /><Relationship Id="rId36" Type="http://schemas.openxmlformats.org/officeDocument/2006/relationships/hyperlink" Target="https://podminky.urs.cz/item/CS_URS_2026_01/763131714" TargetMode="External" /><Relationship Id="rId37" Type="http://schemas.openxmlformats.org/officeDocument/2006/relationships/hyperlink" Target="https://podminky.urs.cz/item/CS_URS_2026_01/763131771" TargetMode="External" /><Relationship Id="rId38" Type="http://schemas.openxmlformats.org/officeDocument/2006/relationships/hyperlink" Target="https://podminky.urs.cz/item/CS_URS_2026_01/763173113" TargetMode="External" /><Relationship Id="rId39" Type="http://schemas.openxmlformats.org/officeDocument/2006/relationships/hyperlink" Target="https://podminky.urs.cz/item/CS_URS_2026_01/763411111" TargetMode="External" /><Relationship Id="rId40" Type="http://schemas.openxmlformats.org/officeDocument/2006/relationships/hyperlink" Target="https://podminky.urs.cz/item/CS_URS_2026_01/763411121" TargetMode="External" /><Relationship Id="rId41" Type="http://schemas.openxmlformats.org/officeDocument/2006/relationships/hyperlink" Target="https://podminky.urs.cz/item/CS_URS_2026_01/998763331" TargetMode="External" /><Relationship Id="rId42" Type="http://schemas.openxmlformats.org/officeDocument/2006/relationships/hyperlink" Target="https://podminky.urs.cz/item/CS_URS_2026_01/766660001" TargetMode="External" /><Relationship Id="rId43" Type="http://schemas.openxmlformats.org/officeDocument/2006/relationships/hyperlink" Target="https://podminky.urs.cz/item/CS_URS_2026_01/766660729" TargetMode="External" /><Relationship Id="rId44" Type="http://schemas.openxmlformats.org/officeDocument/2006/relationships/hyperlink" Target="https://podminky.urs.cz/item/CS_URS_2026_01/766660751" TargetMode="External" /><Relationship Id="rId45" Type="http://schemas.openxmlformats.org/officeDocument/2006/relationships/hyperlink" Target="https://podminky.urs.cz/item/CS_URS_2026_01/766660752" TargetMode="External" /><Relationship Id="rId46" Type="http://schemas.openxmlformats.org/officeDocument/2006/relationships/hyperlink" Target="https://podminky.urs.cz/item/CS_URS_2026_01/766694116" TargetMode="External" /><Relationship Id="rId47" Type="http://schemas.openxmlformats.org/officeDocument/2006/relationships/hyperlink" Target="https://podminky.urs.cz/item/CS_URS_2026_01/998766121" TargetMode="External" /><Relationship Id="rId48" Type="http://schemas.openxmlformats.org/officeDocument/2006/relationships/hyperlink" Target="https://podminky.urs.cz/item/CS_URS_2026_01/771121011" TargetMode="External" /><Relationship Id="rId49" Type="http://schemas.openxmlformats.org/officeDocument/2006/relationships/hyperlink" Target="https://podminky.urs.cz/item/CS_URS_2026_01/771151022" TargetMode="External" /><Relationship Id="rId50" Type="http://schemas.openxmlformats.org/officeDocument/2006/relationships/hyperlink" Target="https://podminky.urs.cz/item/CS_URS_2026_01/771574416" TargetMode="External" /><Relationship Id="rId51" Type="http://schemas.openxmlformats.org/officeDocument/2006/relationships/hyperlink" Target="https://podminky.urs.cz/item/CS_URS_2026_01/771591112" TargetMode="External" /><Relationship Id="rId52" Type="http://schemas.openxmlformats.org/officeDocument/2006/relationships/hyperlink" Target="https://podminky.urs.cz/item/CS_URS_2026_01/771591241" TargetMode="External" /><Relationship Id="rId53" Type="http://schemas.openxmlformats.org/officeDocument/2006/relationships/hyperlink" Target="https://podminky.urs.cz/item/CS_URS_2026_01/771591264" TargetMode="External" /><Relationship Id="rId54" Type="http://schemas.openxmlformats.org/officeDocument/2006/relationships/hyperlink" Target="https://podminky.urs.cz/item/CS_URS_2026_01/998771121" TargetMode="External" /><Relationship Id="rId55" Type="http://schemas.openxmlformats.org/officeDocument/2006/relationships/hyperlink" Target="https://podminky.urs.cz/item/CS_URS_2026_01/781121011" TargetMode="External" /><Relationship Id="rId56" Type="http://schemas.openxmlformats.org/officeDocument/2006/relationships/hyperlink" Target="https://podminky.urs.cz/item/CS_URS_2026_01/781131112" TargetMode="External" /><Relationship Id="rId57" Type="http://schemas.openxmlformats.org/officeDocument/2006/relationships/hyperlink" Target="https://podminky.urs.cz/item/CS_URS_2026_01/781131232" TargetMode="External" /><Relationship Id="rId58" Type="http://schemas.openxmlformats.org/officeDocument/2006/relationships/hyperlink" Target="https://podminky.urs.cz/item/CS_URS_2026_01/781472218" TargetMode="External" /><Relationship Id="rId59" Type="http://schemas.openxmlformats.org/officeDocument/2006/relationships/hyperlink" Target="https://podminky.urs.cz/item/CS_URS_2026_01/781491011" TargetMode="External" /><Relationship Id="rId60" Type="http://schemas.openxmlformats.org/officeDocument/2006/relationships/hyperlink" Target="https://podminky.urs.cz/item/CS_URS_2026_01/781492211" TargetMode="External" /><Relationship Id="rId61" Type="http://schemas.openxmlformats.org/officeDocument/2006/relationships/hyperlink" Target="https://podminky.urs.cz/item/CS_URS_2026_01/781492251" TargetMode="External" /><Relationship Id="rId62" Type="http://schemas.openxmlformats.org/officeDocument/2006/relationships/hyperlink" Target="https://podminky.urs.cz/item/CS_URS_2026_01/998781121" TargetMode="External" /><Relationship Id="rId63" Type="http://schemas.openxmlformats.org/officeDocument/2006/relationships/hyperlink" Target="https://podminky.urs.cz/item/CS_URS_2026_01/783301401" TargetMode="External" /><Relationship Id="rId64" Type="http://schemas.openxmlformats.org/officeDocument/2006/relationships/hyperlink" Target="https://podminky.urs.cz/item/CS_URS_2026_01/783314101" TargetMode="External" /><Relationship Id="rId65" Type="http://schemas.openxmlformats.org/officeDocument/2006/relationships/hyperlink" Target="https://podminky.urs.cz/item/CS_URS_2026_01/783317101" TargetMode="External" /><Relationship Id="rId66" Type="http://schemas.openxmlformats.org/officeDocument/2006/relationships/hyperlink" Target="https://podminky.urs.cz/item/CS_URS_2026_01/784211101" TargetMode="External" /><Relationship Id="rId6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2325101" TargetMode="External" /><Relationship Id="rId2" Type="http://schemas.openxmlformats.org/officeDocument/2006/relationships/hyperlink" Target="https://podminky.urs.cz/item/CS_URS_2026_01/952901111" TargetMode="External" /><Relationship Id="rId3" Type="http://schemas.openxmlformats.org/officeDocument/2006/relationships/hyperlink" Target="https://podminky.urs.cz/item/CS_URS_2026_01/974031154" TargetMode="External" /><Relationship Id="rId4" Type="http://schemas.openxmlformats.org/officeDocument/2006/relationships/hyperlink" Target="https://podminky.urs.cz/item/CS_URS_2026_01/977151113" TargetMode="External" /><Relationship Id="rId5" Type="http://schemas.openxmlformats.org/officeDocument/2006/relationships/hyperlink" Target="https://podminky.urs.cz/item/CS_URS_2026_01/997013211" TargetMode="External" /><Relationship Id="rId6" Type="http://schemas.openxmlformats.org/officeDocument/2006/relationships/hyperlink" Target="https://podminky.urs.cz/item/CS_URS_2026_01/997013501" TargetMode="External" /><Relationship Id="rId7" Type="http://schemas.openxmlformats.org/officeDocument/2006/relationships/hyperlink" Target="https://podminky.urs.cz/item/CS_URS_2026_01/997013509" TargetMode="External" /><Relationship Id="rId8" Type="http://schemas.openxmlformats.org/officeDocument/2006/relationships/hyperlink" Target="https://podminky.urs.cz/item/CS_URS_2026_01/997013602" TargetMode="External" /><Relationship Id="rId9" Type="http://schemas.openxmlformats.org/officeDocument/2006/relationships/hyperlink" Target="https://podminky.urs.cz/item/CS_URS_2026_01/998018001" TargetMode="External" /><Relationship Id="rId10" Type="http://schemas.openxmlformats.org/officeDocument/2006/relationships/hyperlink" Target="https://podminky.urs.cz/item/CS_URS_2026_01/721212128" TargetMode="External" /><Relationship Id="rId11" Type="http://schemas.openxmlformats.org/officeDocument/2006/relationships/hyperlink" Target="https://podminky.urs.cz/item/CS_URS_2026_01/998721121" TargetMode="External" /><Relationship Id="rId12" Type="http://schemas.openxmlformats.org/officeDocument/2006/relationships/hyperlink" Target="https://podminky.urs.cz/item/CS_URS_2026_01/722174023" TargetMode="External" /><Relationship Id="rId13" Type="http://schemas.openxmlformats.org/officeDocument/2006/relationships/hyperlink" Target="https://podminky.urs.cz/item/CS_URS_2026_01/722181212" TargetMode="External" /><Relationship Id="rId14" Type="http://schemas.openxmlformats.org/officeDocument/2006/relationships/hyperlink" Target="https://podminky.urs.cz/item/CS_URS_2026_01/722190401" TargetMode="External" /><Relationship Id="rId15" Type="http://schemas.openxmlformats.org/officeDocument/2006/relationships/hyperlink" Target="https://podminky.urs.cz/item/CS_URS_2026_01/722290234" TargetMode="External" /><Relationship Id="rId16" Type="http://schemas.openxmlformats.org/officeDocument/2006/relationships/hyperlink" Target="https://podminky.urs.cz/item/CS_URS_2026_01/722290246" TargetMode="External" /><Relationship Id="rId17" Type="http://schemas.openxmlformats.org/officeDocument/2006/relationships/hyperlink" Target="https://podminky.urs.cz/item/CS_URS_2026_01/998722121" TargetMode="External" /><Relationship Id="rId18" Type="http://schemas.openxmlformats.org/officeDocument/2006/relationships/hyperlink" Target="https://podminky.urs.cz/item/CS_URS_2026_01/725112022" TargetMode="External" /><Relationship Id="rId19" Type="http://schemas.openxmlformats.org/officeDocument/2006/relationships/hyperlink" Target="https://podminky.urs.cz/item/CS_URS_2026_01/725121001" TargetMode="External" /><Relationship Id="rId20" Type="http://schemas.openxmlformats.org/officeDocument/2006/relationships/hyperlink" Target="https://podminky.urs.cz/item/CS_URS_2026_01/725121521" TargetMode="External" /><Relationship Id="rId21" Type="http://schemas.openxmlformats.org/officeDocument/2006/relationships/hyperlink" Target="https://podminky.urs.cz/item/CS_URS_2026_01/725211615" TargetMode="External" /><Relationship Id="rId22" Type="http://schemas.openxmlformats.org/officeDocument/2006/relationships/hyperlink" Target="https://podminky.urs.cz/item/CS_URS_2026_01/725244904" TargetMode="External" /><Relationship Id="rId23" Type="http://schemas.openxmlformats.org/officeDocument/2006/relationships/hyperlink" Target="https://podminky.urs.cz/item/CS_URS_2026_01/725291650" TargetMode="External" /><Relationship Id="rId24" Type="http://schemas.openxmlformats.org/officeDocument/2006/relationships/hyperlink" Target="https://podminky.urs.cz/item/CS_URS_2026_01/725291652" TargetMode="External" /><Relationship Id="rId25" Type="http://schemas.openxmlformats.org/officeDocument/2006/relationships/hyperlink" Target="https://podminky.urs.cz/item/CS_URS_2026_01/725291653" TargetMode="External" /><Relationship Id="rId26" Type="http://schemas.openxmlformats.org/officeDocument/2006/relationships/hyperlink" Target="https://podminky.urs.cz/item/CS_URS_2026_01/725291654" TargetMode="External" /><Relationship Id="rId27" Type="http://schemas.openxmlformats.org/officeDocument/2006/relationships/hyperlink" Target="https://podminky.urs.cz/item/CS_URS_2026_01/725291664" TargetMode="External" /><Relationship Id="rId28" Type="http://schemas.openxmlformats.org/officeDocument/2006/relationships/hyperlink" Target="https://podminky.urs.cz/item/CS_URS_2026_01/725291666" TargetMode="External" /><Relationship Id="rId29" Type="http://schemas.openxmlformats.org/officeDocument/2006/relationships/hyperlink" Target="https://podminky.urs.cz/item/CS_URS_2026_01/725822613" TargetMode="External" /><Relationship Id="rId30" Type="http://schemas.openxmlformats.org/officeDocument/2006/relationships/hyperlink" Target="https://podminky.urs.cz/item/CS_URS_2026_01/725841312" TargetMode="External" /><Relationship Id="rId31" Type="http://schemas.openxmlformats.org/officeDocument/2006/relationships/hyperlink" Target="https://podminky.urs.cz/item/CS_URS_2026_01/725851325" TargetMode="External" /><Relationship Id="rId32" Type="http://schemas.openxmlformats.org/officeDocument/2006/relationships/hyperlink" Target="https://podminky.urs.cz/item/CS_URS_2026_01/725861102" TargetMode="External" /><Relationship Id="rId33" Type="http://schemas.openxmlformats.org/officeDocument/2006/relationships/hyperlink" Target="https://podminky.urs.cz/item/CS_URS_2026_01/998725121" TargetMode="External" /><Relationship Id="rId34" Type="http://schemas.openxmlformats.org/officeDocument/2006/relationships/hyperlink" Target="https://podminky.urs.cz/item/CS_URS_2026_01/726131041" TargetMode="External" /><Relationship Id="rId35" Type="http://schemas.openxmlformats.org/officeDocument/2006/relationships/hyperlink" Target="https://podminky.urs.cz/item/CS_URS_2026_01/726191001" TargetMode="External" /><Relationship Id="rId36" Type="http://schemas.openxmlformats.org/officeDocument/2006/relationships/hyperlink" Target="https://podminky.urs.cz/item/CS_URS_2026_01/726191002" TargetMode="External" /><Relationship Id="rId37" Type="http://schemas.openxmlformats.org/officeDocument/2006/relationships/hyperlink" Target="https://podminky.urs.cz/item/CS_URS_2026_01/998726131" TargetMode="External" /><Relationship Id="rId3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9711111" TargetMode="External" /><Relationship Id="rId2" Type="http://schemas.openxmlformats.org/officeDocument/2006/relationships/hyperlink" Target="https://podminky.urs.cz/item/CS_URS_2026_01/162211311" TargetMode="External" /><Relationship Id="rId3" Type="http://schemas.openxmlformats.org/officeDocument/2006/relationships/hyperlink" Target="https://podminky.urs.cz/item/CS_URS_2026_01/162751117" TargetMode="External" /><Relationship Id="rId4" Type="http://schemas.openxmlformats.org/officeDocument/2006/relationships/hyperlink" Target="https://podminky.urs.cz/item/CS_URS_2026_01/162751119" TargetMode="External" /><Relationship Id="rId5" Type="http://schemas.openxmlformats.org/officeDocument/2006/relationships/hyperlink" Target="https://podminky.urs.cz/item/CS_URS_2026_01/167111101" TargetMode="External" /><Relationship Id="rId6" Type="http://schemas.openxmlformats.org/officeDocument/2006/relationships/hyperlink" Target="https://podminky.urs.cz/item/CS_URS_2026_01/17120122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174111102" TargetMode="External" /><Relationship Id="rId9" Type="http://schemas.openxmlformats.org/officeDocument/2006/relationships/hyperlink" Target="https://podminky.urs.cz/item/CS_URS_2026_01/175111101" TargetMode="External" /><Relationship Id="rId10" Type="http://schemas.openxmlformats.org/officeDocument/2006/relationships/hyperlink" Target="https://podminky.urs.cz/item/CS_URS_2026_01/451573111" TargetMode="External" /><Relationship Id="rId11" Type="http://schemas.openxmlformats.org/officeDocument/2006/relationships/hyperlink" Target="https://podminky.urs.cz/item/CS_URS_2026_01/631312141" TargetMode="External" /><Relationship Id="rId12" Type="http://schemas.openxmlformats.org/officeDocument/2006/relationships/hyperlink" Target="https://podminky.urs.cz/item/CS_URS_2026_01/871263120" TargetMode="External" /><Relationship Id="rId13" Type="http://schemas.openxmlformats.org/officeDocument/2006/relationships/hyperlink" Target="https://podminky.urs.cz/item/CS_URS_2026_01/871273120" TargetMode="External" /><Relationship Id="rId14" Type="http://schemas.openxmlformats.org/officeDocument/2006/relationships/hyperlink" Target="https://podminky.urs.cz/item/CS_URS_2026_01/871313120" TargetMode="External" /><Relationship Id="rId15" Type="http://schemas.openxmlformats.org/officeDocument/2006/relationships/hyperlink" Target="https://podminky.urs.cz/item/CS_URS_2026_01/877260310" TargetMode="External" /><Relationship Id="rId16" Type="http://schemas.openxmlformats.org/officeDocument/2006/relationships/hyperlink" Target="https://podminky.urs.cz/item/CS_URS_2026_01/877260320" TargetMode="External" /><Relationship Id="rId17" Type="http://schemas.openxmlformats.org/officeDocument/2006/relationships/hyperlink" Target="https://podminky.urs.cz/item/CS_URS_2026_01/877260340" TargetMode="External" /><Relationship Id="rId18" Type="http://schemas.openxmlformats.org/officeDocument/2006/relationships/hyperlink" Target="https://podminky.urs.cz/item/CS_URS_2026_01/877270320" TargetMode="External" /><Relationship Id="rId19" Type="http://schemas.openxmlformats.org/officeDocument/2006/relationships/hyperlink" Target="https://podminky.urs.cz/item/CS_URS_2026_01/877310310" TargetMode="External" /><Relationship Id="rId20" Type="http://schemas.openxmlformats.org/officeDocument/2006/relationships/hyperlink" Target="https://podminky.urs.cz/item/CS_URS_2026_01/877310320" TargetMode="External" /><Relationship Id="rId21" Type="http://schemas.openxmlformats.org/officeDocument/2006/relationships/hyperlink" Target="https://podminky.urs.cz/item/CS_URS_2026_01/877310330" TargetMode="External" /><Relationship Id="rId22" Type="http://schemas.openxmlformats.org/officeDocument/2006/relationships/hyperlink" Target="https://podminky.urs.cz/item/CS_URS_2026_01/892271111" TargetMode="External" /><Relationship Id="rId23" Type="http://schemas.openxmlformats.org/officeDocument/2006/relationships/hyperlink" Target="https://podminky.urs.cz/item/CS_URS_2026_01/965042231" TargetMode="External" /><Relationship Id="rId24" Type="http://schemas.openxmlformats.org/officeDocument/2006/relationships/hyperlink" Target="https://podminky.urs.cz/item/CS_URS_2026_01/965049111" TargetMode="External" /><Relationship Id="rId25" Type="http://schemas.openxmlformats.org/officeDocument/2006/relationships/hyperlink" Target="https://podminky.urs.cz/item/CS_URS_2026_01/974031153" TargetMode="External" /><Relationship Id="rId26" Type="http://schemas.openxmlformats.org/officeDocument/2006/relationships/hyperlink" Target="https://podminky.urs.cz/item/CS_URS_2026_01/977151124" TargetMode="External" /><Relationship Id="rId27" Type="http://schemas.openxmlformats.org/officeDocument/2006/relationships/hyperlink" Target="https://podminky.urs.cz/item/CS_URS_2026_01/977312113" TargetMode="External" /><Relationship Id="rId28" Type="http://schemas.openxmlformats.org/officeDocument/2006/relationships/hyperlink" Target="https://podminky.urs.cz/item/CS_URS_2026_01/997013211" TargetMode="External" /><Relationship Id="rId29" Type="http://schemas.openxmlformats.org/officeDocument/2006/relationships/hyperlink" Target="https://podminky.urs.cz/item/CS_URS_2026_01/997013501" TargetMode="External" /><Relationship Id="rId30" Type="http://schemas.openxmlformats.org/officeDocument/2006/relationships/hyperlink" Target="https://podminky.urs.cz/item/CS_URS_2026_01/997013509" TargetMode="External" /><Relationship Id="rId31" Type="http://schemas.openxmlformats.org/officeDocument/2006/relationships/hyperlink" Target="https://podminky.urs.cz/item/CS_URS_2026_01/997013602" TargetMode="External" /><Relationship Id="rId32" Type="http://schemas.openxmlformats.org/officeDocument/2006/relationships/hyperlink" Target="https://podminky.urs.cz/item/CS_URS_2026_01/998276101" TargetMode="External" /><Relationship Id="rId33" Type="http://schemas.openxmlformats.org/officeDocument/2006/relationships/hyperlink" Target="https://podminky.urs.cz/item/CS_URS_2026_01/721173604" TargetMode="External" /><Relationship Id="rId34" Type="http://schemas.openxmlformats.org/officeDocument/2006/relationships/hyperlink" Target="https://podminky.urs.cz/item/CS_URS_2026_01/721173723" TargetMode="External" /><Relationship Id="rId35" Type="http://schemas.openxmlformats.org/officeDocument/2006/relationships/hyperlink" Target="https://podminky.urs.cz/item/CS_URS_2026_01/721290111" TargetMode="External" /><Relationship Id="rId36" Type="http://schemas.openxmlformats.org/officeDocument/2006/relationships/hyperlink" Target="https://podminky.urs.cz/item/CS_URS_2026_01/998721121" TargetMode="External" /><Relationship Id="rId3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51111051" TargetMode="External" /><Relationship Id="rId2" Type="http://schemas.openxmlformats.org/officeDocument/2006/relationships/hyperlink" Target="https://podminky.urs.cz/item/CS_URS_2026_01/751398041" TargetMode="External" /><Relationship Id="rId3" Type="http://schemas.openxmlformats.org/officeDocument/2006/relationships/hyperlink" Target="https://podminky.urs.cz/item/CS_URS_2026_01/751537111" TargetMode="External" /><Relationship Id="rId4" Type="http://schemas.openxmlformats.org/officeDocument/2006/relationships/hyperlink" Target="https://podminky.urs.cz/item/CS_URS_2026_01/998751121" TargetMode="External" /><Relationship Id="rId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33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35</v>
      </c>
      <c r="AO17" s="25"/>
      <c r="AP17" s="25"/>
      <c r="AQ17" s="25"/>
      <c r="AR17" s="23"/>
      <c r="BE17" s="34"/>
      <c r="BS17" s="20" t="s">
        <v>36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N12502026c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sociálního zařízení hasičské zbrojnice Lhota u Choryně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30. 1. 2026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Valašské Meziříčí, Náměstí 7/5,757 01 VM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>TYKO atelier,Kouty 1413, Valašské Meziříčí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37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ROUND(AG55+AG56+AG57+AG61,2)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ROUND(AS55+AS56+AS57+AS61,2)</f>
        <v>0</v>
      </c>
      <c r="AT54" s="109">
        <f>ROUND(SUM(AV54:AW54),2)</f>
        <v>0</v>
      </c>
      <c r="AU54" s="110">
        <f>ROUND(AU55+AU56+AU57+AU61,5)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ROUND(AZ55+AZ56+AZ57+AZ61,2)</f>
        <v>0</v>
      </c>
      <c r="BA54" s="109">
        <f>ROUND(BA55+BA56+BA57+BA61,2)</f>
        <v>0</v>
      </c>
      <c r="BB54" s="109">
        <f>ROUND(BB55+BB56+BB57+BB61,2)</f>
        <v>0</v>
      </c>
      <c r="BC54" s="109">
        <f>ROUND(BC55+BC56+BC57+BC61,2)</f>
        <v>0</v>
      </c>
      <c r="BD54" s="111">
        <f>ROUND(BD55+BD56+BD57+BD61,2)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16.5" customHeight="1">
      <c r="A55" s="114" t="s">
        <v>78</v>
      </c>
      <c r="B55" s="115"/>
      <c r="C55" s="116"/>
      <c r="D55" s="117" t="s">
        <v>79</v>
      </c>
      <c r="E55" s="117"/>
      <c r="F55" s="117"/>
      <c r="G55" s="117"/>
      <c r="H55" s="117"/>
      <c r="I55" s="118"/>
      <c r="J55" s="117" t="s">
        <v>80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Bourací práce'!J30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81</v>
      </c>
      <c r="AR55" s="121"/>
      <c r="AS55" s="122">
        <v>0</v>
      </c>
      <c r="AT55" s="123">
        <f>ROUND(SUM(AV55:AW55),2)</f>
        <v>0</v>
      </c>
      <c r="AU55" s="124">
        <f>'01 - Bourací práce'!P88</f>
        <v>0</v>
      </c>
      <c r="AV55" s="123">
        <f>'01 - Bourací práce'!J33</f>
        <v>0</v>
      </c>
      <c r="AW55" s="123">
        <f>'01 - Bourací práce'!J34</f>
        <v>0</v>
      </c>
      <c r="AX55" s="123">
        <f>'01 - Bourací práce'!J35</f>
        <v>0</v>
      </c>
      <c r="AY55" s="123">
        <f>'01 - Bourací práce'!J36</f>
        <v>0</v>
      </c>
      <c r="AZ55" s="123">
        <f>'01 - Bourací práce'!F33</f>
        <v>0</v>
      </c>
      <c r="BA55" s="123">
        <f>'01 - Bourací práce'!F34</f>
        <v>0</v>
      </c>
      <c r="BB55" s="123">
        <f>'01 - Bourací práce'!F35</f>
        <v>0</v>
      </c>
      <c r="BC55" s="123">
        <f>'01 - Bourací práce'!F36</f>
        <v>0</v>
      </c>
      <c r="BD55" s="125">
        <f>'01 - Bourací práce'!F37</f>
        <v>0</v>
      </c>
      <c r="BE55" s="7"/>
      <c r="BT55" s="126" t="s">
        <v>82</v>
      </c>
      <c r="BV55" s="126" t="s">
        <v>76</v>
      </c>
      <c r="BW55" s="126" t="s">
        <v>83</v>
      </c>
      <c r="BX55" s="126" t="s">
        <v>5</v>
      </c>
      <c r="CL55" s="126" t="s">
        <v>19</v>
      </c>
      <c r="CM55" s="126" t="s">
        <v>84</v>
      </c>
    </row>
    <row r="56" s="7" customFormat="1" ht="16.5" customHeight="1">
      <c r="A56" s="114" t="s">
        <v>78</v>
      </c>
      <c r="B56" s="115"/>
      <c r="C56" s="116"/>
      <c r="D56" s="117" t="s">
        <v>85</v>
      </c>
      <c r="E56" s="117"/>
      <c r="F56" s="117"/>
      <c r="G56" s="117"/>
      <c r="H56" s="117"/>
      <c r="I56" s="118"/>
      <c r="J56" s="117" t="s">
        <v>86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Architektonicko stav...'!J30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81</v>
      </c>
      <c r="AR56" s="121"/>
      <c r="AS56" s="122">
        <v>0</v>
      </c>
      <c r="AT56" s="123">
        <f>ROUND(SUM(AV56:AW56),2)</f>
        <v>0</v>
      </c>
      <c r="AU56" s="124">
        <f>'02 - Architektonicko stav...'!P95</f>
        <v>0</v>
      </c>
      <c r="AV56" s="123">
        <f>'02 - Architektonicko stav...'!J33</f>
        <v>0</v>
      </c>
      <c r="AW56" s="123">
        <f>'02 - Architektonicko stav...'!J34</f>
        <v>0</v>
      </c>
      <c r="AX56" s="123">
        <f>'02 - Architektonicko stav...'!J35</f>
        <v>0</v>
      </c>
      <c r="AY56" s="123">
        <f>'02 - Architektonicko stav...'!J36</f>
        <v>0</v>
      </c>
      <c r="AZ56" s="123">
        <f>'02 - Architektonicko stav...'!F33</f>
        <v>0</v>
      </c>
      <c r="BA56" s="123">
        <f>'02 - Architektonicko stav...'!F34</f>
        <v>0</v>
      </c>
      <c r="BB56" s="123">
        <f>'02 - Architektonicko stav...'!F35</f>
        <v>0</v>
      </c>
      <c r="BC56" s="123">
        <f>'02 - Architektonicko stav...'!F36</f>
        <v>0</v>
      </c>
      <c r="BD56" s="125">
        <f>'02 - Architektonicko stav...'!F37</f>
        <v>0</v>
      </c>
      <c r="BE56" s="7"/>
      <c r="BT56" s="126" t="s">
        <v>82</v>
      </c>
      <c r="BV56" s="126" t="s">
        <v>76</v>
      </c>
      <c r="BW56" s="126" t="s">
        <v>87</v>
      </c>
      <c r="BX56" s="126" t="s">
        <v>5</v>
      </c>
      <c r="CL56" s="126" t="s">
        <v>19</v>
      </c>
      <c r="CM56" s="126" t="s">
        <v>84</v>
      </c>
    </row>
    <row r="57" s="7" customFormat="1" ht="16.5" customHeight="1">
      <c r="A57" s="7"/>
      <c r="B57" s="115"/>
      <c r="C57" s="116"/>
      <c r="D57" s="117" t="s">
        <v>88</v>
      </c>
      <c r="E57" s="117"/>
      <c r="F57" s="117"/>
      <c r="G57" s="117"/>
      <c r="H57" s="117"/>
      <c r="I57" s="118"/>
      <c r="J57" s="117" t="s">
        <v>89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27">
        <f>ROUND(SUM(AG58:AG60),2)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81</v>
      </c>
      <c r="AR57" s="121"/>
      <c r="AS57" s="122">
        <f>ROUND(SUM(AS58:AS60),2)</f>
        <v>0</v>
      </c>
      <c r="AT57" s="123">
        <f>ROUND(SUM(AV57:AW57),2)</f>
        <v>0</v>
      </c>
      <c r="AU57" s="124">
        <f>ROUND(SUM(AU58:AU60),5)</f>
        <v>0</v>
      </c>
      <c r="AV57" s="123">
        <f>ROUND(AZ57*L29,2)</f>
        <v>0</v>
      </c>
      <c r="AW57" s="123">
        <f>ROUND(BA57*L30,2)</f>
        <v>0</v>
      </c>
      <c r="AX57" s="123">
        <f>ROUND(BB57*L29,2)</f>
        <v>0</v>
      </c>
      <c r="AY57" s="123">
        <f>ROUND(BC57*L30,2)</f>
        <v>0</v>
      </c>
      <c r="AZ57" s="123">
        <f>ROUND(SUM(AZ58:AZ60),2)</f>
        <v>0</v>
      </c>
      <c r="BA57" s="123">
        <f>ROUND(SUM(BA58:BA60),2)</f>
        <v>0</v>
      </c>
      <c r="BB57" s="123">
        <f>ROUND(SUM(BB58:BB60),2)</f>
        <v>0</v>
      </c>
      <c r="BC57" s="123">
        <f>ROUND(SUM(BC58:BC60),2)</f>
        <v>0</v>
      </c>
      <c r="BD57" s="125">
        <f>ROUND(SUM(BD58:BD60),2)</f>
        <v>0</v>
      </c>
      <c r="BE57" s="7"/>
      <c r="BS57" s="126" t="s">
        <v>73</v>
      </c>
      <c r="BT57" s="126" t="s">
        <v>82</v>
      </c>
      <c r="BU57" s="126" t="s">
        <v>75</v>
      </c>
      <c r="BV57" s="126" t="s">
        <v>76</v>
      </c>
      <c r="BW57" s="126" t="s">
        <v>90</v>
      </c>
      <c r="BX57" s="126" t="s">
        <v>5</v>
      </c>
      <c r="CL57" s="126" t="s">
        <v>19</v>
      </c>
      <c r="CM57" s="126" t="s">
        <v>84</v>
      </c>
    </row>
    <row r="58" s="4" customFormat="1" ht="16.5" customHeight="1">
      <c r="A58" s="114" t="s">
        <v>78</v>
      </c>
      <c r="B58" s="66"/>
      <c r="C58" s="128"/>
      <c r="D58" s="128"/>
      <c r="E58" s="129" t="s">
        <v>91</v>
      </c>
      <c r="F58" s="129"/>
      <c r="G58" s="129"/>
      <c r="H58" s="129"/>
      <c r="I58" s="129"/>
      <c r="J58" s="128"/>
      <c r="K58" s="129" t="s">
        <v>92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'031 - Zdravotechnika'!J32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93</v>
      </c>
      <c r="AR58" s="68"/>
      <c r="AS58" s="132">
        <v>0</v>
      </c>
      <c r="AT58" s="133">
        <f>ROUND(SUM(AV58:AW58),2)</f>
        <v>0</v>
      </c>
      <c r="AU58" s="134">
        <f>'031 - Zdravotechnika'!P96</f>
        <v>0</v>
      </c>
      <c r="AV58" s="133">
        <f>'031 - Zdravotechnika'!J35</f>
        <v>0</v>
      </c>
      <c r="AW58" s="133">
        <f>'031 - Zdravotechnika'!J36</f>
        <v>0</v>
      </c>
      <c r="AX58" s="133">
        <f>'031 - Zdravotechnika'!J37</f>
        <v>0</v>
      </c>
      <c r="AY58" s="133">
        <f>'031 - Zdravotechnika'!J38</f>
        <v>0</v>
      </c>
      <c r="AZ58" s="133">
        <f>'031 - Zdravotechnika'!F35</f>
        <v>0</v>
      </c>
      <c r="BA58" s="133">
        <f>'031 - Zdravotechnika'!F36</f>
        <v>0</v>
      </c>
      <c r="BB58" s="133">
        <f>'031 - Zdravotechnika'!F37</f>
        <v>0</v>
      </c>
      <c r="BC58" s="133">
        <f>'031 - Zdravotechnika'!F38</f>
        <v>0</v>
      </c>
      <c r="BD58" s="135">
        <f>'031 - Zdravotechnika'!F39</f>
        <v>0</v>
      </c>
      <c r="BE58" s="4"/>
      <c r="BT58" s="136" t="s">
        <v>84</v>
      </c>
      <c r="BV58" s="136" t="s">
        <v>76</v>
      </c>
      <c r="BW58" s="136" t="s">
        <v>94</v>
      </c>
      <c r="BX58" s="136" t="s">
        <v>90</v>
      </c>
      <c r="CL58" s="136" t="s">
        <v>19</v>
      </c>
    </row>
    <row r="59" s="4" customFormat="1" ht="16.5" customHeight="1">
      <c r="A59" s="114" t="s">
        <v>78</v>
      </c>
      <c r="B59" s="66"/>
      <c r="C59" s="128"/>
      <c r="D59" s="128"/>
      <c r="E59" s="129" t="s">
        <v>95</v>
      </c>
      <c r="F59" s="129"/>
      <c r="G59" s="129"/>
      <c r="H59" s="129"/>
      <c r="I59" s="129"/>
      <c r="J59" s="128"/>
      <c r="K59" s="129" t="s">
        <v>96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'032 - Vnitřní kanalizace'!J32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93</v>
      </c>
      <c r="AR59" s="68"/>
      <c r="AS59" s="132">
        <v>0</v>
      </c>
      <c r="AT59" s="133">
        <f>ROUND(SUM(AV59:AW59),2)</f>
        <v>0</v>
      </c>
      <c r="AU59" s="134">
        <f>'032 - Vnitřní kanalizace'!P96</f>
        <v>0</v>
      </c>
      <c r="AV59" s="133">
        <f>'032 - Vnitřní kanalizace'!J35</f>
        <v>0</v>
      </c>
      <c r="AW59" s="133">
        <f>'032 - Vnitřní kanalizace'!J36</f>
        <v>0</v>
      </c>
      <c r="AX59" s="133">
        <f>'032 - Vnitřní kanalizace'!J37</f>
        <v>0</v>
      </c>
      <c r="AY59" s="133">
        <f>'032 - Vnitřní kanalizace'!J38</f>
        <v>0</v>
      </c>
      <c r="AZ59" s="133">
        <f>'032 - Vnitřní kanalizace'!F35</f>
        <v>0</v>
      </c>
      <c r="BA59" s="133">
        <f>'032 - Vnitřní kanalizace'!F36</f>
        <v>0</v>
      </c>
      <c r="BB59" s="133">
        <f>'032 - Vnitřní kanalizace'!F37</f>
        <v>0</v>
      </c>
      <c r="BC59" s="133">
        <f>'032 - Vnitřní kanalizace'!F38</f>
        <v>0</v>
      </c>
      <c r="BD59" s="135">
        <f>'032 - Vnitřní kanalizace'!F39</f>
        <v>0</v>
      </c>
      <c r="BE59" s="4"/>
      <c r="BT59" s="136" t="s">
        <v>84</v>
      </c>
      <c r="BV59" s="136" t="s">
        <v>76</v>
      </c>
      <c r="BW59" s="136" t="s">
        <v>97</v>
      </c>
      <c r="BX59" s="136" t="s">
        <v>90</v>
      </c>
      <c r="CL59" s="136" t="s">
        <v>19</v>
      </c>
    </row>
    <row r="60" s="4" customFormat="1" ht="16.5" customHeight="1">
      <c r="A60" s="114" t="s">
        <v>78</v>
      </c>
      <c r="B60" s="66"/>
      <c r="C60" s="128"/>
      <c r="D60" s="128"/>
      <c r="E60" s="129" t="s">
        <v>98</v>
      </c>
      <c r="F60" s="129"/>
      <c r="G60" s="129"/>
      <c r="H60" s="129"/>
      <c r="I60" s="129"/>
      <c r="J60" s="128"/>
      <c r="K60" s="129" t="s">
        <v>99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'033 - Vzduchotechnika - o...'!J32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93</v>
      </c>
      <c r="AR60" s="68"/>
      <c r="AS60" s="132">
        <v>0</v>
      </c>
      <c r="AT60" s="133">
        <f>ROUND(SUM(AV60:AW60),2)</f>
        <v>0</v>
      </c>
      <c r="AU60" s="134">
        <f>'033 - Vzduchotechnika - o...'!P87</f>
        <v>0</v>
      </c>
      <c r="AV60" s="133">
        <f>'033 - Vzduchotechnika - o...'!J35</f>
        <v>0</v>
      </c>
      <c r="AW60" s="133">
        <f>'033 - Vzduchotechnika - o...'!J36</f>
        <v>0</v>
      </c>
      <c r="AX60" s="133">
        <f>'033 - Vzduchotechnika - o...'!J37</f>
        <v>0</v>
      </c>
      <c r="AY60" s="133">
        <f>'033 - Vzduchotechnika - o...'!J38</f>
        <v>0</v>
      </c>
      <c r="AZ60" s="133">
        <f>'033 - Vzduchotechnika - o...'!F35</f>
        <v>0</v>
      </c>
      <c r="BA60" s="133">
        <f>'033 - Vzduchotechnika - o...'!F36</f>
        <v>0</v>
      </c>
      <c r="BB60" s="133">
        <f>'033 - Vzduchotechnika - o...'!F37</f>
        <v>0</v>
      </c>
      <c r="BC60" s="133">
        <f>'033 - Vzduchotechnika - o...'!F38</f>
        <v>0</v>
      </c>
      <c r="BD60" s="135">
        <f>'033 - Vzduchotechnika - o...'!F39</f>
        <v>0</v>
      </c>
      <c r="BE60" s="4"/>
      <c r="BT60" s="136" t="s">
        <v>84</v>
      </c>
      <c r="BV60" s="136" t="s">
        <v>76</v>
      </c>
      <c r="BW60" s="136" t="s">
        <v>100</v>
      </c>
      <c r="BX60" s="136" t="s">
        <v>90</v>
      </c>
      <c r="CL60" s="136" t="s">
        <v>19</v>
      </c>
    </row>
    <row r="61" s="7" customFormat="1" ht="16.5" customHeight="1">
      <c r="A61" s="114" t="s">
        <v>78</v>
      </c>
      <c r="B61" s="115"/>
      <c r="C61" s="116"/>
      <c r="D61" s="117" t="s">
        <v>101</v>
      </c>
      <c r="E61" s="117"/>
      <c r="F61" s="117"/>
      <c r="G61" s="117"/>
      <c r="H61" s="117"/>
      <c r="I61" s="118"/>
      <c r="J61" s="117" t="s">
        <v>102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'04 - Elektroinstalace'!J30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81</v>
      </c>
      <c r="AR61" s="121"/>
      <c r="AS61" s="137">
        <v>0</v>
      </c>
      <c r="AT61" s="138">
        <f>ROUND(SUM(AV61:AW61),2)</f>
        <v>0</v>
      </c>
      <c r="AU61" s="139">
        <f>'04 - Elektroinstalace'!P119</f>
        <v>0</v>
      </c>
      <c r="AV61" s="138">
        <f>'04 - Elektroinstalace'!J33</f>
        <v>0</v>
      </c>
      <c r="AW61" s="138">
        <f>'04 - Elektroinstalace'!J34</f>
        <v>0</v>
      </c>
      <c r="AX61" s="138">
        <f>'04 - Elektroinstalace'!J35</f>
        <v>0</v>
      </c>
      <c r="AY61" s="138">
        <f>'04 - Elektroinstalace'!J36</f>
        <v>0</v>
      </c>
      <c r="AZ61" s="138">
        <f>'04 - Elektroinstalace'!F33</f>
        <v>0</v>
      </c>
      <c r="BA61" s="138">
        <f>'04 - Elektroinstalace'!F34</f>
        <v>0</v>
      </c>
      <c r="BB61" s="138">
        <f>'04 - Elektroinstalace'!F35</f>
        <v>0</v>
      </c>
      <c r="BC61" s="138">
        <f>'04 - Elektroinstalace'!F36</f>
        <v>0</v>
      </c>
      <c r="BD61" s="140">
        <f>'04 - Elektroinstalace'!F37</f>
        <v>0</v>
      </c>
      <c r="BE61" s="7"/>
      <c r="BT61" s="126" t="s">
        <v>82</v>
      </c>
      <c r="BV61" s="126" t="s">
        <v>76</v>
      </c>
      <c r="BW61" s="126" t="s">
        <v>103</v>
      </c>
      <c r="BX61" s="126" t="s">
        <v>5</v>
      </c>
      <c r="CL61" s="126" t="s">
        <v>19</v>
      </c>
      <c r="CM61" s="126" t="s">
        <v>84</v>
      </c>
    </row>
    <row r="62" s="2" customFormat="1" ht="30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</sheetData>
  <sheetProtection sheet="1" formatColumns="0" formatRows="0" objects="1" scenarios="1" spinCount="100000" saltValue="rSxtjNamsvqouZKFVt+RDupkSoI30tyDaTLeUwGs7ogaIFGeoyFhh2d1FNErdZd9r0068bHGfRT4PQh0H8bXgg==" hashValue="r/oI0er90UASNgGMhE0VXsX2mpUEzgTuy+NnNXUD0iJRewlHpf8x7ibpLjicVpka9VMF6JQz/tMBevle2E9vDQ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Bourací práce'!C2" display="/"/>
    <hyperlink ref="A56" location="'02 - Architektonicko stav...'!C2" display="/"/>
    <hyperlink ref="A58" location="'031 - Zdravotechnika'!C2" display="/"/>
    <hyperlink ref="A59" location="'032 - Vnitřní kanalizace'!C2" display="/"/>
    <hyperlink ref="A60" location="'033 - Vzduchotechnika - o...'!C2" display="/"/>
    <hyperlink ref="A61" location="'04 - Elektroinstal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84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sociálního zařízení hasičské zbrojnice Lhota u Choryně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30. 1. 2026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30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32</v>
      </c>
      <c r="E20" s="41"/>
      <c r="F20" s="41"/>
      <c r="G20" s="41"/>
      <c r="H20" s="41"/>
      <c r="I20" s="145" t="s">
        <v>26</v>
      </c>
      <c r="J20" s="136" t="s">
        <v>33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34</v>
      </c>
      <c r="F21" s="41"/>
      <c r="G21" s="41"/>
      <c r="H21" s="41"/>
      <c r="I21" s="145" t="s">
        <v>29</v>
      </c>
      <c r="J21" s="136" t="s">
        <v>35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37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29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38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40</v>
      </c>
      <c r="E30" s="41"/>
      <c r="F30" s="41"/>
      <c r="G30" s="41"/>
      <c r="H30" s="41"/>
      <c r="I30" s="41"/>
      <c r="J30" s="156">
        <f>ROUND(J88,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42</v>
      </c>
      <c r="G32" s="41"/>
      <c r="H32" s="41"/>
      <c r="I32" s="157" t="s">
        <v>41</v>
      </c>
      <c r="J32" s="157" t="s">
        <v>43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44</v>
      </c>
      <c r="E33" s="145" t="s">
        <v>45</v>
      </c>
      <c r="F33" s="159">
        <f>ROUND((SUM(BE88:BE279)),  2)</f>
        <v>0</v>
      </c>
      <c r="G33" s="41"/>
      <c r="H33" s="41"/>
      <c r="I33" s="160">
        <v>0.20999999999999999</v>
      </c>
      <c r="J33" s="159">
        <f>ROUND(((SUM(BE88:BE279))*I33),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46</v>
      </c>
      <c r="F34" s="159">
        <f>ROUND((SUM(BF88:BF279)),  2)</f>
        <v>0</v>
      </c>
      <c r="G34" s="41"/>
      <c r="H34" s="41"/>
      <c r="I34" s="160">
        <v>0.12</v>
      </c>
      <c r="J34" s="159">
        <f>ROUND(((SUM(BF88:BF279))*I34),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47</v>
      </c>
      <c r="F35" s="159">
        <f>ROUND((SUM(BG88:BG279)),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48</v>
      </c>
      <c r="F36" s="159">
        <f>ROUND((SUM(BH88:BH279)),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ROUND((SUM(BI88:BI279)),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107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Rekonstrukce sociálního zařízení hasičské zbrojnice Lhota u Choryně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Bourací práce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30. 1. 2026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>Město Valašské Meziříčí, Náměstí 7/5,757 01 VM</v>
      </c>
      <c r="G54" s="43"/>
      <c r="H54" s="43"/>
      <c r="I54" s="35" t="s">
        <v>32</v>
      </c>
      <c r="J54" s="39" t="str">
        <f>E21</f>
        <v>TYKO atelier,Kouty 1413, Valašské Meziříčí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108</v>
      </c>
      <c r="D57" s="174"/>
      <c r="E57" s="174"/>
      <c r="F57" s="174"/>
      <c r="G57" s="174"/>
      <c r="H57" s="174"/>
      <c r="I57" s="174"/>
      <c r="J57" s="175" t="s">
        <v>109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72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110</v>
      </c>
    </row>
    <row r="60" s="9" customFormat="1" ht="24.96" customHeight="1">
      <c r="A60" s="9"/>
      <c r="B60" s="177"/>
      <c r="C60" s="178"/>
      <c r="D60" s="179" t="s">
        <v>111</v>
      </c>
      <c r="E60" s="180"/>
      <c r="F60" s="180"/>
      <c r="G60" s="180"/>
      <c r="H60" s="180"/>
      <c r="I60" s="180"/>
      <c r="J60" s="181">
        <f>J89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112</v>
      </c>
      <c r="E61" s="185"/>
      <c r="F61" s="185"/>
      <c r="G61" s="185"/>
      <c r="H61" s="185"/>
      <c r="I61" s="185"/>
      <c r="J61" s="186">
        <f>J90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113</v>
      </c>
      <c r="E62" s="185"/>
      <c r="F62" s="185"/>
      <c r="G62" s="185"/>
      <c r="H62" s="185"/>
      <c r="I62" s="185"/>
      <c r="J62" s="186">
        <f>J227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114</v>
      </c>
      <c r="E63" s="185"/>
      <c r="F63" s="185"/>
      <c r="G63" s="185"/>
      <c r="H63" s="185"/>
      <c r="I63" s="185"/>
      <c r="J63" s="186">
        <f>J238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7"/>
      <c r="C64" s="178"/>
      <c r="D64" s="179" t="s">
        <v>115</v>
      </c>
      <c r="E64" s="180"/>
      <c r="F64" s="180"/>
      <c r="G64" s="180"/>
      <c r="H64" s="180"/>
      <c r="I64" s="180"/>
      <c r="J64" s="181">
        <f>J241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116</v>
      </c>
      <c r="E65" s="185"/>
      <c r="F65" s="185"/>
      <c r="G65" s="185"/>
      <c r="H65" s="185"/>
      <c r="I65" s="185"/>
      <c r="J65" s="186">
        <f>J242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117</v>
      </c>
      <c r="E66" s="185"/>
      <c r="F66" s="185"/>
      <c r="G66" s="185"/>
      <c r="H66" s="185"/>
      <c r="I66" s="185"/>
      <c r="J66" s="186">
        <f>J263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118</v>
      </c>
      <c r="E67" s="185"/>
      <c r="F67" s="185"/>
      <c r="G67" s="185"/>
      <c r="H67" s="185"/>
      <c r="I67" s="185"/>
      <c r="J67" s="186">
        <f>J269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7"/>
      <c r="C68" s="178"/>
      <c r="D68" s="179" t="s">
        <v>119</v>
      </c>
      <c r="E68" s="180"/>
      <c r="F68" s="180"/>
      <c r="G68" s="180"/>
      <c r="H68" s="180"/>
      <c r="I68" s="180"/>
      <c r="J68" s="181">
        <f>J277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120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Rekonstrukce sociálního zařízení hasičské zbrojnice Lhota u Choryně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105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01 - Bourací práce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 xml:space="preserve"> </v>
      </c>
      <c r="G82" s="43"/>
      <c r="H82" s="43"/>
      <c r="I82" s="35" t="s">
        <v>23</v>
      </c>
      <c r="J82" s="75" t="str">
        <f>IF(J12="","",J12)</f>
        <v>30. 1. 2026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40.05" customHeight="1">
      <c r="A84" s="41"/>
      <c r="B84" s="42"/>
      <c r="C84" s="35" t="s">
        <v>25</v>
      </c>
      <c r="D84" s="43"/>
      <c r="E84" s="43"/>
      <c r="F84" s="30" t="str">
        <f>E15</f>
        <v>Město Valašské Meziříčí, Náměstí 7/5,757 01 VM</v>
      </c>
      <c r="G84" s="43"/>
      <c r="H84" s="43"/>
      <c r="I84" s="35" t="s">
        <v>32</v>
      </c>
      <c r="J84" s="39" t="str">
        <f>E21</f>
        <v>TYKO atelier,Kouty 1413, Valašské Meziříčí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30</v>
      </c>
      <c r="D85" s="43"/>
      <c r="E85" s="43"/>
      <c r="F85" s="30" t="str">
        <f>IF(E18="","",E18)</f>
        <v>Vyplň údaj</v>
      </c>
      <c r="G85" s="43"/>
      <c r="H85" s="43"/>
      <c r="I85" s="35" t="s">
        <v>37</v>
      </c>
      <c r="J85" s="39" t="str">
        <f>E24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121</v>
      </c>
      <c r="D87" s="191" t="s">
        <v>59</v>
      </c>
      <c r="E87" s="191" t="s">
        <v>55</v>
      </c>
      <c r="F87" s="191" t="s">
        <v>56</v>
      </c>
      <c r="G87" s="191" t="s">
        <v>122</v>
      </c>
      <c r="H87" s="191" t="s">
        <v>123</v>
      </c>
      <c r="I87" s="191" t="s">
        <v>124</v>
      </c>
      <c r="J87" s="191" t="s">
        <v>109</v>
      </c>
      <c r="K87" s="192" t="s">
        <v>125</v>
      </c>
      <c r="L87" s="193"/>
      <c r="M87" s="95" t="s">
        <v>19</v>
      </c>
      <c r="N87" s="96" t="s">
        <v>44</v>
      </c>
      <c r="O87" s="96" t="s">
        <v>126</v>
      </c>
      <c r="P87" s="96" t="s">
        <v>127</v>
      </c>
      <c r="Q87" s="96" t="s">
        <v>128</v>
      </c>
      <c r="R87" s="96" t="s">
        <v>129</v>
      </c>
      <c r="S87" s="96" t="s">
        <v>130</v>
      </c>
      <c r="T87" s="97" t="s">
        <v>131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132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P89+P241+P277</f>
        <v>0</v>
      </c>
      <c r="Q88" s="99"/>
      <c r="R88" s="196">
        <f>R89+R241+R277</f>
        <v>0.108526</v>
      </c>
      <c r="S88" s="99"/>
      <c r="T88" s="197">
        <f>T89+T241+T277</f>
        <v>18.868774980000001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73</v>
      </c>
      <c r="AU88" s="20" t="s">
        <v>110</v>
      </c>
      <c r="BK88" s="198">
        <f>BK89+BK241+BK277</f>
        <v>0</v>
      </c>
    </row>
    <row r="89" s="12" customFormat="1" ht="25.92" customHeight="1">
      <c r="A89" s="12"/>
      <c r="B89" s="199"/>
      <c r="C89" s="200"/>
      <c r="D89" s="201" t="s">
        <v>73</v>
      </c>
      <c r="E89" s="202" t="s">
        <v>133</v>
      </c>
      <c r="F89" s="202" t="s">
        <v>134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P90+P227+P238</f>
        <v>0</v>
      </c>
      <c r="Q89" s="207"/>
      <c r="R89" s="208">
        <f>R90+R227+R238</f>
        <v>0.095568</v>
      </c>
      <c r="S89" s="207"/>
      <c r="T89" s="209">
        <f>T90+T227+T238</f>
        <v>18.728558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82</v>
      </c>
      <c r="AT89" s="211" t="s">
        <v>73</v>
      </c>
      <c r="AU89" s="211" t="s">
        <v>74</v>
      </c>
      <c r="AY89" s="210" t="s">
        <v>135</v>
      </c>
      <c r="BK89" s="212">
        <f>BK90+BK227+BK238</f>
        <v>0</v>
      </c>
    </row>
    <row r="90" s="12" customFormat="1" ht="22.8" customHeight="1">
      <c r="A90" s="12"/>
      <c r="B90" s="199"/>
      <c r="C90" s="200"/>
      <c r="D90" s="201" t="s">
        <v>73</v>
      </c>
      <c r="E90" s="213" t="s">
        <v>136</v>
      </c>
      <c r="F90" s="213" t="s">
        <v>137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SUM(P91:P226)</f>
        <v>0</v>
      </c>
      <c r="Q90" s="207"/>
      <c r="R90" s="208">
        <f>SUM(R91:R226)</f>
        <v>0.095568</v>
      </c>
      <c r="S90" s="207"/>
      <c r="T90" s="209">
        <f>SUM(T91:T226)</f>
        <v>18.728558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82</v>
      </c>
      <c r="AT90" s="211" t="s">
        <v>73</v>
      </c>
      <c r="AU90" s="211" t="s">
        <v>82</v>
      </c>
      <c r="AY90" s="210" t="s">
        <v>135</v>
      </c>
      <c r="BK90" s="212">
        <f>SUM(BK91:BK226)</f>
        <v>0</v>
      </c>
    </row>
    <row r="91" s="2" customFormat="1" ht="24.15" customHeight="1">
      <c r="A91" s="41"/>
      <c r="B91" s="42"/>
      <c r="C91" s="215" t="s">
        <v>82</v>
      </c>
      <c r="D91" s="215" t="s">
        <v>138</v>
      </c>
      <c r="E91" s="216" t="s">
        <v>139</v>
      </c>
      <c r="F91" s="217" t="s">
        <v>140</v>
      </c>
      <c r="G91" s="218" t="s">
        <v>141</v>
      </c>
      <c r="H91" s="219">
        <v>24.963999999999999</v>
      </c>
      <c r="I91" s="220"/>
      <c r="J91" s="221">
        <f>ROUND(I91*H91,2)</f>
        <v>0</v>
      </c>
      <c r="K91" s="217" t="s">
        <v>142</v>
      </c>
      <c r="L91" s="47"/>
      <c r="M91" s="222" t="s">
        <v>19</v>
      </c>
      <c r="N91" s="223" t="s">
        <v>45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143</v>
      </c>
      <c r="AT91" s="226" t="s">
        <v>138</v>
      </c>
      <c r="AU91" s="226" t="s">
        <v>84</v>
      </c>
      <c r="AY91" s="20" t="s">
        <v>135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82</v>
      </c>
      <c r="BK91" s="227">
        <f>ROUND(I91*H91,2)</f>
        <v>0</v>
      </c>
      <c r="BL91" s="20" t="s">
        <v>143</v>
      </c>
      <c r="BM91" s="226" t="s">
        <v>144</v>
      </c>
    </row>
    <row r="92" s="2" customFormat="1">
      <c r="A92" s="41"/>
      <c r="B92" s="42"/>
      <c r="C92" s="43"/>
      <c r="D92" s="228" t="s">
        <v>145</v>
      </c>
      <c r="E92" s="43"/>
      <c r="F92" s="229" t="s">
        <v>146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145</v>
      </c>
      <c r="AU92" s="20" t="s">
        <v>84</v>
      </c>
    </row>
    <row r="93" s="13" customFormat="1">
      <c r="A93" s="13"/>
      <c r="B93" s="233"/>
      <c r="C93" s="234"/>
      <c r="D93" s="235" t="s">
        <v>147</v>
      </c>
      <c r="E93" s="236" t="s">
        <v>19</v>
      </c>
      <c r="F93" s="237" t="s">
        <v>148</v>
      </c>
      <c r="G93" s="234"/>
      <c r="H93" s="236" t="s">
        <v>19</v>
      </c>
      <c r="I93" s="238"/>
      <c r="J93" s="234"/>
      <c r="K93" s="234"/>
      <c r="L93" s="239"/>
      <c r="M93" s="240"/>
      <c r="N93" s="241"/>
      <c r="O93" s="241"/>
      <c r="P93" s="241"/>
      <c r="Q93" s="241"/>
      <c r="R93" s="241"/>
      <c r="S93" s="241"/>
      <c r="T93" s="24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3" t="s">
        <v>147</v>
      </c>
      <c r="AU93" s="243" t="s">
        <v>84</v>
      </c>
      <c r="AV93" s="13" t="s">
        <v>82</v>
      </c>
      <c r="AW93" s="13" t="s">
        <v>36</v>
      </c>
      <c r="AX93" s="13" t="s">
        <v>74</v>
      </c>
      <c r="AY93" s="243" t="s">
        <v>135</v>
      </c>
    </row>
    <row r="94" s="14" customFormat="1">
      <c r="A94" s="14"/>
      <c r="B94" s="244"/>
      <c r="C94" s="245"/>
      <c r="D94" s="235" t="s">
        <v>147</v>
      </c>
      <c r="E94" s="246" t="s">
        <v>19</v>
      </c>
      <c r="F94" s="247" t="s">
        <v>149</v>
      </c>
      <c r="G94" s="245"/>
      <c r="H94" s="248">
        <v>18.52</v>
      </c>
      <c r="I94" s="249"/>
      <c r="J94" s="245"/>
      <c r="K94" s="245"/>
      <c r="L94" s="250"/>
      <c r="M94" s="251"/>
      <c r="N94" s="252"/>
      <c r="O94" s="252"/>
      <c r="P94" s="252"/>
      <c r="Q94" s="252"/>
      <c r="R94" s="252"/>
      <c r="S94" s="252"/>
      <c r="T94" s="253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4" t="s">
        <v>147</v>
      </c>
      <c r="AU94" s="254" t="s">
        <v>84</v>
      </c>
      <c r="AV94" s="14" t="s">
        <v>84</v>
      </c>
      <c r="AW94" s="14" t="s">
        <v>36</v>
      </c>
      <c r="AX94" s="14" t="s">
        <v>74</v>
      </c>
      <c r="AY94" s="254" t="s">
        <v>135</v>
      </c>
    </row>
    <row r="95" s="13" customFormat="1">
      <c r="A95" s="13"/>
      <c r="B95" s="233"/>
      <c r="C95" s="234"/>
      <c r="D95" s="235" t="s">
        <v>147</v>
      </c>
      <c r="E95" s="236" t="s">
        <v>19</v>
      </c>
      <c r="F95" s="237" t="s">
        <v>150</v>
      </c>
      <c r="G95" s="234"/>
      <c r="H95" s="236" t="s">
        <v>19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147</v>
      </c>
      <c r="AU95" s="243" t="s">
        <v>84</v>
      </c>
      <c r="AV95" s="13" t="s">
        <v>82</v>
      </c>
      <c r="AW95" s="13" t="s">
        <v>36</v>
      </c>
      <c r="AX95" s="13" t="s">
        <v>74</v>
      </c>
      <c r="AY95" s="243" t="s">
        <v>135</v>
      </c>
    </row>
    <row r="96" s="14" customFormat="1">
      <c r="A96" s="14"/>
      <c r="B96" s="244"/>
      <c r="C96" s="245"/>
      <c r="D96" s="235" t="s">
        <v>147</v>
      </c>
      <c r="E96" s="246" t="s">
        <v>19</v>
      </c>
      <c r="F96" s="247" t="s">
        <v>151</v>
      </c>
      <c r="G96" s="245"/>
      <c r="H96" s="248">
        <v>6.444</v>
      </c>
      <c r="I96" s="249"/>
      <c r="J96" s="245"/>
      <c r="K96" s="245"/>
      <c r="L96" s="250"/>
      <c r="M96" s="251"/>
      <c r="N96" s="252"/>
      <c r="O96" s="252"/>
      <c r="P96" s="252"/>
      <c r="Q96" s="252"/>
      <c r="R96" s="252"/>
      <c r="S96" s="252"/>
      <c r="T96" s="25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4" t="s">
        <v>147</v>
      </c>
      <c r="AU96" s="254" t="s">
        <v>84</v>
      </c>
      <c r="AV96" s="14" t="s">
        <v>84</v>
      </c>
      <c r="AW96" s="14" t="s">
        <v>36</v>
      </c>
      <c r="AX96" s="14" t="s">
        <v>74</v>
      </c>
      <c r="AY96" s="254" t="s">
        <v>135</v>
      </c>
    </row>
    <row r="97" s="15" customFormat="1">
      <c r="A97" s="15"/>
      <c r="B97" s="255"/>
      <c r="C97" s="256"/>
      <c r="D97" s="235" t="s">
        <v>147</v>
      </c>
      <c r="E97" s="257" t="s">
        <v>19</v>
      </c>
      <c r="F97" s="258" t="s">
        <v>152</v>
      </c>
      <c r="G97" s="256"/>
      <c r="H97" s="259">
        <v>24.963999999999999</v>
      </c>
      <c r="I97" s="260"/>
      <c r="J97" s="256"/>
      <c r="K97" s="256"/>
      <c r="L97" s="261"/>
      <c r="M97" s="262"/>
      <c r="N97" s="263"/>
      <c r="O97" s="263"/>
      <c r="P97" s="263"/>
      <c r="Q97" s="263"/>
      <c r="R97" s="263"/>
      <c r="S97" s="263"/>
      <c r="T97" s="264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5" t="s">
        <v>147</v>
      </c>
      <c r="AU97" s="265" t="s">
        <v>84</v>
      </c>
      <c r="AV97" s="15" t="s">
        <v>143</v>
      </c>
      <c r="AW97" s="15" t="s">
        <v>36</v>
      </c>
      <c r="AX97" s="15" t="s">
        <v>82</v>
      </c>
      <c r="AY97" s="265" t="s">
        <v>135</v>
      </c>
    </row>
    <row r="98" s="2" customFormat="1" ht="16.5" customHeight="1">
      <c r="A98" s="41"/>
      <c r="B98" s="42"/>
      <c r="C98" s="215" t="s">
        <v>84</v>
      </c>
      <c r="D98" s="215" t="s">
        <v>138</v>
      </c>
      <c r="E98" s="216" t="s">
        <v>153</v>
      </c>
      <c r="F98" s="217" t="s">
        <v>154</v>
      </c>
      <c r="G98" s="218" t="s">
        <v>141</v>
      </c>
      <c r="H98" s="219">
        <v>18.52</v>
      </c>
      <c r="I98" s="220"/>
      <c r="J98" s="221">
        <f>ROUND(I98*H98,2)</f>
        <v>0</v>
      </c>
      <c r="K98" s="217" t="s">
        <v>142</v>
      </c>
      <c r="L98" s="47"/>
      <c r="M98" s="222" t="s">
        <v>19</v>
      </c>
      <c r="N98" s="223" t="s">
        <v>45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143</v>
      </c>
      <c r="AT98" s="226" t="s">
        <v>138</v>
      </c>
      <c r="AU98" s="226" t="s">
        <v>84</v>
      </c>
      <c r="AY98" s="20" t="s">
        <v>135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82</v>
      </c>
      <c r="BK98" s="227">
        <f>ROUND(I98*H98,2)</f>
        <v>0</v>
      </c>
      <c r="BL98" s="20" t="s">
        <v>143</v>
      </c>
      <c r="BM98" s="226" t="s">
        <v>155</v>
      </c>
    </row>
    <row r="99" s="2" customFormat="1">
      <c r="A99" s="41"/>
      <c r="B99" s="42"/>
      <c r="C99" s="43"/>
      <c r="D99" s="228" t="s">
        <v>145</v>
      </c>
      <c r="E99" s="43"/>
      <c r="F99" s="229" t="s">
        <v>156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145</v>
      </c>
      <c r="AU99" s="20" t="s">
        <v>84</v>
      </c>
    </row>
    <row r="100" s="13" customFormat="1">
      <c r="A100" s="13"/>
      <c r="B100" s="233"/>
      <c r="C100" s="234"/>
      <c r="D100" s="235" t="s">
        <v>147</v>
      </c>
      <c r="E100" s="236" t="s">
        <v>19</v>
      </c>
      <c r="F100" s="237" t="s">
        <v>148</v>
      </c>
      <c r="G100" s="234"/>
      <c r="H100" s="236" t="s">
        <v>19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147</v>
      </c>
      <c r="AU100" s="243" t="s">
        <v>84</v>
      </c>
      <c r="AV100" s="13" t="s">
        <v>82</v>
      </c>
      <c r="AW100" s="13" t="s">
        <v>36</v>
      </c>
      <c r="AX100" s="13" t="s">
        <v>74</v>
      </c>
      <c r="AY100" s="243" t="s">
        <v>135</v>
      </c>
    </row>
    <row r="101" s="14" customFormat="1">
      <c r="A101" s="14"/>
      <c r="B101" s="244"/>
      <c r="C101" s="245"/>
      <c r="D101" s="235" t="s">
        <v>147</v>
      </c>
      <c r="E101" s="246" t="s">
        <v>19</v>
      </c>
      <c r="F101" s="247" t="s">
        <v>149</v>
      </c>
      <c r="G101" s="245"/>
      <c r="H101" s="248">
        <v>18.52</v>
      </c>
      <c r="I101" s="249"/>
      <c r="J101" s="245"/>
      <c r="K101" s="245"/>
      <c r="L101" s="250"/>
      <c r="M101" s="251"/>
      <c r="N101" s="252"/>
      <c r="O101" s="252"/>
      <c r="P101" s="252"/>
      <c r="Q101" s="252"/>
      <c r="R101" s="252"/>
      <c r="S101" s="252"/>
      <c r="T101" s="25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4" t="s">
        <v>147</v>
      </c>
      <c r="AU101" s="254" t="s">
        <v>84</v>
      </c>
      <c r="AV101" s="14" t="s">
        <v>84</v>
      </c>
      <c r="AW101" s="14" t="s">
        <v>36</v>
      </c>
      <c r="AX101" s="14" t="s">
        <v>74</v>
      </c>
      <c r="AY101" s="254" t="s">
        <v>135</v>
      </c>
    </row>
    <row r="102" s="15" customFormat="1">
      <c r="A102" s="15"/>
      <c r="B102" s="255"/>
      <c r="C102" s="256"/>
      <c r="D102" s="235" t="s">
        <v>147</v>
      </c>
      <c r="E102" s="257" t="s">
        <v>19</v>
      </c>
      <c r="F102" s="258" t="s">
        <v>152</v>
      </c>
      <c r="G102" s="256"/>
      <c r="H102" s="259">
        <v>18.52</v>
      </c>
      <c r="I102" s="260"/>
      <c r="J102" s="256"/>
      <c r="K102" s="256"/>
      <c r="L102" s="261"/>
      <c r="M102" s="262"/>
      <c r="N102" s="263"/>
      <c r="O102" s="263"/>
      <c r="P102" s="263"/>
      <c r="Q102" s="263"/>
      <c r="R102" s="263"/>
      <c r="S102" s="263"/>
      <c r="T102" s="264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5" t="s">
        <v>147</v>
      </c>
      <c r="AU102" s="265" t="s">
        <v>84</v>
      </c>
      <c r="AV102" s="15" t="s">
        <v>143</v>
      </c>
      <c r="AW102" s="15" t="s">
        <v>36</v>
      </c>
      <c r="AX102" s="15" t="s">
        <v>82</v>
      </c>
      <c r="AY102" s="265" t="s">
        <v>135</v>
      </c>
    </row>
    <row r="103" s="2" customFormat="1" ht="16.5" customHeight="1">
      <c r="A103" s="41"/>
      <c r="B103" s="42"/>
      <c r="C103" s="215" t="s">
        <v>157</v>
      </c>
      <c r="D103" s="215" t="s">
        <v>138</v>
      </c>
      <c r="E103" s="216" t="s">
        <v>158</v>
      </c>
      <c r="F103" s="217" t="s">
        <v>159</v>
      </c>
      <c r="G103" s="218" t="s">
        <v>141</v>
      </c>
      <c r="H103" s="219">
        <v>9.0879999999999992</v>
      </c>
      <c r="I103" s="220"/>
      <c r="J103" s="221">
        <f>ROUND(I103*H103,2)</f>
        <v>0</v>
      </c>
      <c r="K103" s="217" t="s">
        <v>142</v>
      </c>
      <c r="L103" s="47"/>
      <c r="M103" s="222" t="s">
        <v>19</v>
      </c>
      <c r="N103" s="223" t="s">
        <v>45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0.21099999999999999</v>
      </c>
      <c r="T103" s="225">
        <f>S103*H103</f>
        <v>1.9175679999999997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143</v>
      </c>
      <c r="AT103" s="226" t="s">
        <v>138</v>
      </c>
      <c r="AU103" s="226" t="s">
        <v>84</v>
      </c>
      <c r="AY103" s="20" t="s">
        <v>135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82</v>
      </c>
      <c r="BK103" s="227">
        <f>ROUND(I103*H103,2)</f>
        <v>0</v>
      </c>
      <c r="BL103" s="20" t="s">
        <v>143</v>
      </c>
      <c r="BM103" s="226" t="s">
        <v>160</v>
      </c>
    </row>
    <row r="104" s="2" customFormat="1">
      <c r="A104" s="41"/>
      <c r="B104" s="42"/>
      <c r="C104" s="43"/>
      <c r="D104" s="228" t="s">
        <v>145</v>
      </c>
      <c r="E104" s="43"/>
      <c r="F104" s="229" t="s">
        <v>161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145</v>
      </c>
      <c r="AU104" s="20" t="s">
        <v>84</v>
      </c>
    </row>
    <row r="105" s="13" customFormat="1">
      <c r="A105" s="13"/>
      <c r="B105" s="233"/>
      <c r="C105" s="234"/>
      <c r="D105" s="235" t="s">
        <v>147</v>
      </c>
      <c r="E105" s="236" t="s">
        <v>19</v>
      </c>
      <c r="F105" s="237" t="s">
        <v>148</v>
      </c>
      <c r="G105" s="234"/>
      <c r="H105" s="236" t="s">
        <v>19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147</v>
      </c>
      <c r="AU105" s="243" t="s">
        <v>84</v>
      </c>
      <c r="AV105" s="13" t="s">
        <v>82</v>
      </c>
      <c r="AW105" s="13" t="s">
        <v>36</v>
      </c>
      <c r="AX105" s="13" t="s">
        <v>74</v>
      </c>
      <c r="AY105" s="243" t="s">
        <v>135</v>
      </c>
    </row>
    <row r="106" s="14" customFormat="1">
      <c r="A106" s="14"/>
      <c r="B106" s="244"/>
      <c r="C106" s="245"/>
      <c r="D106" s="235" t="s">
        <v>147</v>
      </c>
      <c r="E106" s="246" t="s">
        <v>19</v>
      </c>
      <c r="F106" s="247" t="s">
        <v>162</v>
      </c>
      <c r="G106" s="245"/>
      <c r="H106" s="248">
        <v>11.25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147</v>
      </c>
      <c r="AU106" s="254" t="s">
        <v>84</v>
      </c>
      <c r="AV106" s="14" t="s">
        <v>84</v>
      </c>
      <c r="AW106" s="14" t="s">
        <v>36</v>
      </c>
      <c r="AX106" s="14" t="s">
        <v>74</v>
      </c>
      <c r="AY106" s="254" t="s">
        <v>135</v>
      </c>
    </row>
    <row r="107" s="14" customFormat="1">
      <c r="A107" s="14"/>
      <c r="B107" s="244"/>
      <c r="C107" s="245"/>
      <c r="D107" s="235" t="s">
        <v>147</v>
      </c>
      <c r="E107" s="246" t="s">
        <v>19</v>
      </c>
      <c r="F107" s="247" t="s">
        <v>163</v>
      </c>
      <c r="G107" s="245"/>
      <c r="H107" s="248">
        <v>-3.1520000000000001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147</v>
      </c>
      <c r="AU107" s="254" t="s">
        <v>84</v>
      </c>
      <c r="AV107" s="14" t="s">
        <v>84</v>
      </c>
      <c r="AW107" s="14" t="s">
        <v>36</v>
      </c>
      <c r="AX107" s="14" t="s">
        <v>74</v>
      </c>
      <c r="AY107" s="254" t="s">
        <v>135</v>
      </c>
    </row>
    <row r="108" s="14" customFormat="1">
      <c r="A108" s="14"/>
      <c r="B108" s="244"/>
      <c r="C108" s="245"/>
      <c r="D108" s="235" t="s">
        <v>147</v>
      </c>
      <c r="E108" s="246" t="s">
        <v>19</v>
      </c>
      <c r="F108" s="247" t="s">
        <v>164</v>
      </c>
      <c r="G108" s="245"/>
      <c r="H108" s="248">
        <v>2.3100000000000001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147</v>
      </c>
      <c r="AU108" s="254" t="s">
        <v>84</v>
      </c>
      <c r="AV108" s="14" t="s">
        <v>84</v>
      </c>
      <c r="AW108" s="14" t="s">
        <v>36</v>
      </c>
      <c r="AX108" s="14" t="s">
        <v>74</v>
      </c>
      <c r="AY108" s="254" t="s">
        <v>135</v>
      </c>
    </row>
    <row r="109" s="14" customFormat="1">
      <c r="A109" s="14"/>
      <c r="B109" s="244"/>
      <c r="C109" s="245"/>
      <c r="D109" s="235" t="s">
        <v>147</v>
      </c>
      <c r="E109" s="246" t="s">
        <v>19</v>
      </c>
      <c r="F109" s="247" t="s">
        <v>165</v>
      </c>
      <c r="G109" s="245"/>
      <c r="H109" s="248">
        <v>-1.3200000000000001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147</v>
      </c>
      <c r="AU109" s="254" t="s">
        <v>84</v>
      </c>
      <c r="AV109" s="14" t="s">
        <v>84</v>
      </c>
      <c r="AW109" s="14" t="s">
        <v>36</v>
      </c>
      <c r="AX109" s="14" t="s">
        <v>74</v>
      </c>
      <c r="AY109" s="254" t="s">
        <v>135</v>
      </c>
    </row>
    <row r="110" s="15" customFormat="1">
      <c r="A110" s="15"/>
      <c r="B110" s="255"/>
      <c r="C110" s="256"/>
      <c r="D110" s="235" t="s">
        <v>147</v>
      </c>
      <c r="E110" s="257" t="s">
        <v>19</v>
      </c>
      <c r="F110" s="258" t="s">
        <v>152</v>
      </c>
      <c r="G110" s="256"/>
      <c r="H110" s="259">
        <v>9.0879999999999992</v>
      </c>
      <c r="I110" s="260"/>
      <c r="J110" s="256"/>
      <c r="K110" s="256"/>
      <c r="L110" s="261"/>
      <c r="M110" s="262"/>
      <c r="N110" s="263"/>
      <c r="O110" s="263"/>
      <c r="P110" s="263"/>
      <c r="Q110" s="263"/>
      <c r="R110" s="263"/>
      <c r="S110" s="263"/>
      <c r="T110" s="264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5" t="s">
        <v>147</v>
      </c>
      <c r="AU110" s="265" t="s">
        <v>84</v>
      </c>
      <c r="AV110" s="15" t="s">
        <v>143</v>
      </c>
      <c r="AW110" s="15" t="s">
        <v>36</v>
      </c>
      <c r="AX110" s="15" t="s">
        <v>82</v>
      </c>
      <c r="AY110" s="265" t="s">
        <v>135</v>
      </c>
    </row>
    <row r="111" s="2" customFormat="1" ht="24.15" customHeight="1">
      <c r="A111" s="41"/>
      <c r="B111" s="42"/>
      <c r="C111" s="215" t="s">
        <v>143</v>
      </c>
      <c r="D111" s="215" t="s">
        <v>138</v>
      </c>
      <c r="E111" s="216" t="s">
        <v>166</v>
      </c>
      <c r="F111" s="217" t="s">
        <v>167</v>
      </c>
      <c r="G111" s="218" t="s">
        <v>168</v>
      </c>
      <c r="H111" s="219">
        <v>3.0190000000000001</v>
      </c>
      <c r="I111" s="220"/>
      <c r="J111" s="221">
        <f>ROUND(I111*H111,2)</f>
        <v>0</v>
      </c>
      <c r="K111" s="217" t="s">
        <v>142</v>
      </c>
      <c r="L111" s="47"/>
      <c r="M111" s="222" t="s">
        <v>19</v>
      </c>
      <c r="N111" s="223" t="s">
        <v>45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1.8</v>
      </c>
      <c r="T111" s="225">
        <f>S111*H111</f>
        <v>5.4342000000000006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143</v>
      </c>
      <c r="AT111" s="226" t="s">
        <v>138</v>
      </c>
      <c r="AU111" s="226" t="s">
        <v>84</v>
      </c>
      <c r="AY111" s="20" t="s">
        <v>135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82</v>
      </c>
      <c r="BK111" s="227">
        <f>ROUND(I111*H111,2)</f>
        <v>0</v>
      </c>
      <c r="BL111" s="20" t="s">
        <v>143</v>
      </c>
      <c r="BM111" s="226" t="s">
        <v>169</v>
      </c>
    </row>
    <row r="112" s="2" customFormat="1">
      <c r="A112" s="41"/>
      <c r="B112" s="42"/>
      <c r="C112" s="43"/>
      <c r="D112" s="228" t="s">
        <v>145</v>
      </c>
      <c r="E112" s="43"/>
      <c r="F112" s="229" t="s">
        <v>170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145</v>
      </c>
      <c r="AU112" s="20" t="s">
        <v>84</v>
      </c>
    </row>
    <row r="113" s="13" customFormat="1">
      <c r="A113" s="13"/>
      <c r="B113" s="233"/>
      <c r="C113" s="234"/>
      <c r="D113" s="235" t="s">
        <v>147</v>
      </c>
      <c r="E113" s="236" t="s">
        <v>19</v>
      </c>
      <c r="F113" s="237" t="s">
        <v>148</v>
      </c>
      <c r="G113" s="234"/>
      <c r="H113" s="236" t="s">
        <v>19</v>
      </c>
      <c r="I113" s="238"/>
      <c r="J113" s="234"/>
      <c r="K113" s="234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147</v>
      </c>
      <c r="AU113" s="243" t="s">
        <v>84</v>
      </c>
      <c r="AV113" s="13" t="s">
        <v>82</v>
      </c>
      <c r="AW113" s="13" t="s">
        <v>36</v>
      </c>
      <c r="AX113" s="13" t="s">
        <v>74</v>
      </c>
      <c r="AY113" s="243" t="s">
        <v>135</v>
      </c>
    </row>
    <row r="114" s="14" customFormat="1">
      <c r="A114" s="14"/>
      <c r="B114" s="244"/>
      <c r="C114" s="245"/>
      <c r="D114" s="235" t="s">
        <v>147</v>
      </c>
      <c r="E114" s="246" t="s">
        <v>19</v>
      </c>
      <c r="F114" s="247" t="s">
        <v>171</v>
      </c>
      <c r="G114" s="245"/>
      <c r="H114" s="248">
        <v>1.44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147</v>
      </c>
      <c r="AU114" s="254" t="s">
        <v>84</v>
      </c>
      <c r="AV114" s="14" t="s">
        <v>84</v>
      </c>
      <c r="AW114" s="14" t="s">
        <v>36</v>
      </c>
      <c r="AX114" s="14" t="s">
        <v>74</v>
      </c>
      <c r="AY114" s="254" t="s">
        <v>135</v>
      </c>
    </row>
    <row r="115" s="14" customFormat="1">
      <c r="A115" s="14"/>
      <c r="B115" s="244"/>
      <c r="C115" s="245"/>
      <c r="D115" s="235" t="s">
        <v>147</v>
      </c>
      <c r="E115" s="246" t="s">
        <v>19</v>
      </c>
      <c r="F115" s="247" t="s">
        <v>171</v>
      </c>
      <c r="G115" s="245"/>
      <c r="H115" s="248">
        <v>1.44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147</v>
      </c>
      <c r="AU115" s="254" t="s">
        <v>84</v>
      </c>
      <c r="AV115" s="14" t="s">
        <v>84</v>
      </c>
      <c r="AW115" s="14" t="s">
        <v>36</v>
      </c>
      <c r="AX115" s="14" t="s">
        <v>74</v>
      </c>
      <c r="AY115" s="254" t="s">
        <v>135</v>
      </c>
    </row>
    <row r="116" s="14" customFormat="1">
      <c r="A116" s="14"/>
      <c r="B116" s="244"/>
      <c r="C116" s="245"/>
      <c r="D116" s="235" t="s">
        <v>147</v>
      </c>
      <c r="E116" s="246" t="s">
        <v>19</v>
      </c>
      <c r="F116" s="247" t="s">
        <v>172</v>
      </c>
      <c r="G116" s="245"/>
      <c r="H116" s="248">
        <v>-0.47299999999999998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147</v>
      </c>
      <c r="AU116" s="254" t="s">
        <v>84</v>
      </c>
      <c r="AV116" s="14" t="s">
        <v>84</v>
      </c>
      <c r="AW116" s="14" t="s">
        <v>36</v>
      </c>
      <c r="AX116" s="14" t="s">
        <v>74</v>
      </c>
      <c r="AY116" s="254" t="s">
        <v>135</v>
      </c>
    </row>
    <row r="117" s="14" customFormat="1">
      <c r="A117" s="14"/>
      <c r="B117" s="244"/>
      <c r="C117" s="245"/>
      <c r="D117" s="235" t="s">
        <v>147</v>
      </c>
      <c r="E117" s="246" t="s">
        <v>19</v>
      </c>
      <c r="F117" s="247" t="s">
        <v>173</v>
      </c>
      <c r="G117" s="245"/>
      <c r="H117" s="248">
        <v>0.61199999999999999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147</v>
      </c>
      <c r="AU117" s="254" t="s">
        <v>84</v>
      </c>
      <c r="AV117" s="14" t="s">
        <v>84</v>
      </c>
      <c r="AW117" s="14" t="s">
        <v>36</v>
      </c>
      <c r="AX117" s="14" t="s">
        <v>74</v>
      </c>
      <c r="AY117" s="254" t="s">
        <v>135</v>
      </c>
    </row>
    <row r="118" s="15" customFormat="1">
      <c r="A118" s="15"/>
      <c r="B118" s="255"/>
      <c r="C118" s="256"/>
      <c r="D118" s="235" t="s">
        <v>147</v>
      </c>
      <c r="E118" s="257" t="s">
        <v>19</v>
      </c>
      <c r="F118" s="258" t="s">
        <v>152</v>
      </c>
      <c r="G118" s="256"/>
      <c r="H118" s="259">
        <v>3.0190000000000001</v>
      </c>
      <c r="I118" s="260"/>
      <c r="J118" s="256"/>
      <c r="K118" s="256"/>
      <c r="L118" s="261"/>
      <c r="M118" s="262"/>
      <c r="N118" s="263"/>
      <c r="O118" s="263"/>
      <c r="P118" s="263"/>
      <c r="Q118" s="263"/>
      <c r="R118" s="263"/>
      <c r="S118" s="263"/>
      <c r="T118" s="264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5" t="s">
        <v>147</v>
      </c>
      <c r="AU118" s="265" t="s">
        <v>84</v>
      </c>
      <c r="AV118" s="15" t="s">
        <v>143</v>
      </c>
      <c r="AW118" s="15" t="s">
        <v>36</v>
      </c>
      <c r="AX118" s="15" t="s">
        <v>82</v>
      </c>
      <c r="AY118" s="265" t="s">
        <v>135</v>
      </c>
    </row>
    <row r="119" s="2" customFormat="1" ht="16.5" customHeight="1">
      <c r="A119" s="41"/>
      <c r="B119" s="42"/>
      <c r="C119" s="215" t="s">
        <v>174</v>
      </c>
      <c r="D119" s="215" t="s">
        <v>138</v>
      </c>
      <c r="E119" s="216" t="s">
        <v>175</v>
      </c>
      <c r="F119" s="217" t="s">
        <v>176</v>
      </c>
      <c r="G119" s="218" t="s">
        <v>168</v>
      </c>
      <c r="H119" s="219">
        <v>1.8520000000000001</v>
      </c>
      <c r="I119" s="220"/>
      <c r="J119" s="221">
        <f>ROUND(I119*H119,2)</f>
        <v>0</v>
      </c>
      <c r="K119" s="217" t="s">
        <v>142</v>
      </c>
      <c r="L119" s="47"/>
      <c r="M119" s="222" t="s">
        <v>19</v>
      </c>
      <c r="N119" s="223" t="s">
        <v>45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2.2000000000000002</v>
      </c>
      <c r="T119" s="225">
        <f>S119*H119</f>
        <v>4.0744000000000007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143</v>
      </c>
      <c r="AT119" s="226" t="s">
        <v>138</v>
      </c>
      <c r="AU119" s="226" t="s">
        <v>84</v>
      </c>
      <c r="AY119" s="20" t="s">
        <v>135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82</v>
      </c>
      <c r="BK119" s="227">
        <f>ROUND(I119*H119,2)</f>
        <v>0</v>
      </c>
      <c r="BL119" s="20" t="s">
        <v>143</v>
      </c>
      <c r="BM119" s="226" t="s">
        <v>177</v>
      </c>
    </row>
    <row r="120" s="2" customFormat="1">
      <c r="A120" s="41"/>
      <c r="B120" s="42"/>
      <c r="C120" s="43"/>
      <c r="D120" s="228" t="s">
        <v>145</v>
      </c>
      <c r="E120" s="43"/>
      <c r="F120" s="229" t="s">
        <v>178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145</v>
      </c>
      <c r="AU120" s="20" t="s">
        <v>84</v>
      </c>
    </row>
    <row r="121" s="13" customFormat="1">
      <c r="A121" s="13"/>
      <c r="B121" s="233"/>
      <c r="C121" s="234"/>
      <c r="D121" s="235" t="s">
        <v>147</v>
      </c>
      <c r="E121" s="236" t="s">
        <v>19</v>
      </c>
      <c r="F121" s="237" t="s">
        <v>148</v>
      </c>
      <c r="G121" s="234"/>
      <c r="H121" s="236" t="s">
        <v>19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147</v>
      </c>
      <c r="AU121" s="243" t="s">
        <v>84</v>
      </c>
      <c r="AV121" s="13" t="s">
        <v>82</v>
      </c>
      <c r="AW121" s="13" t="s">
        <v>36</v>
      </c>
      <c r="AX121" s="13" t="s">
        <v>74</v>
      </c>
      <c r="AY121" s="243" t="s">
        <v>135</v>
      </c>
    </row>
    <row r="122" s="13" customFormat="1">
      <c r="A122" s="13"/>
      <c r="B122" s="233"/>
      <c r="C122" s="234"/>
      <c r="D122" s="235" t="s">
        <v>147</v>
      </c>
      <c r="E122" s="236" t="s">
        <v>19</v>
      </c>
      <c r="F122" s="237" t="s">
        <v>179</v>
      </c>
      <c r="G122" s="234"/>
      <c r="H122" s="236" t="s">
        <v>19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147</v>
      </c>
      <c r="AU122" s="243" t="s">
        <v>84</v>
      </c>
      <c r="AV122" s="13" t="s">
        <v>82</v>
      </c>
      <c r="AW122" s="13" t="s">
        <v>36</v>
      </c>
      <c r="AX122" s="13" t="s">
        <v>74</v>
      </c>
      <c r="AY122" s="243" t="s">
        <v>135</v>
      </c>
    </row>
    <row r="123" s="14" customFormat="1">
      <c r="A123" s="14"/>
      <c r="B123" s="244"/>
      <c r="C123" s="245"/>
      <c r="D123" s="235" t="s">
        <v>147</v>
      </c>
      <c r="E123" s="246" t="s">
        <v>19</v>
      </c>
      <c r="F123" s="247" t="s">
        <v>180</v>
      </c>
      <c r="G123" s="245"/>
      <c r="H123" s="248">
        <v>0.26400000000000001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147</v>
      </c>
      <c r="AU123" s="254" t="s">
        <v>84</v>
      </c>
      <c r="AV123" s="14" t="s">
        <v>84</v>
      </c>
      <c r="AW123" s="14" t="s">
        <v>36</v>
      </c>
      <c r="AX123" s="14" t="s">
        <v>74</v>
      </c>
      <c r="AY123" s="254" t="s">
        <v>135</v>
      </c>
    </row>
    <row r="124" s="13" customFormat="1">
      <c r="A124" s="13"/>
      <c r="B124" s="233"/>
      <c r="C124" s="234"/>
      <c r="D124" s="235" t="s">
        <v>147</v>
      </c>
      <c r="E124" s="236" t="s">
        <v>19</v>
      </c>
      <c r="F124" s="237" t="s">
        <v>181</v>
      </c>
      <c r="G124" s="234"/>
      <c r="H124" s="236" t="s">
        <v>19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147</v>
      </c>
      <c r="AU124" s="243" t="s">
        <v>84</v>
      </c>
      <c r="AV124" s="13" t="s">
        <v>82</v>
      </c>
      <c r="AW124" s="13" t="s">
        <v>36</v>
      </c>
      <c r="AX124" s="13" t="s">
        <v>74</v>
      </c>
      <c r="AY124" s="243" t="s">
        <v>135</v>
      </c>
    </row>
    <row r="125" s="14" customFormat="1">
      <c r="A125" s="14"/>
      <c r="B125" s="244"/>
      <c r="C125" s="245"/>
      <c r="D125" s="235" t="s">
        <v>147</v>
      </c>
      <c r="E125" s="246" t="s">
        <v>19</v>
      </c>
      <c r="F125" s="247" t="s">
        <v>182</v>
      </c>
      <c r="G125" s="245"/>
      <c r="H125" s="248">
        <v>1.0760000000000001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147</v>
      </c>
      <c r="AU125" s="254" t="s">
        <v>84</v>
      </c>
      <c r="AV125" s="14" t="s">
        <v>84</v>
      </c>
      <c r="AW125" s="14" t="s">
        <v>36</v>
      </c>
      <c r="AX125" s="14" t="s">
        <v>74</v>
      </c>
      <c r="AY125" s="254" t="s">
        <v>135</v>
      </c>
    </row>
    <row r="126" s="13" customFormat="1">
      <c r="A126" s="13"/>
      <c r="B126" s="233"/>
      <c r="C126" s="234"/>
      <c r="D126" s="235" t="s">
        <v>147</v>
      </c>
      <c r="E126" s="236" t="s">
        <v>19</v>
      </c>
      <c r="F126" s="237" t="s">
        <v>183</v>
      </c>
      <c r="G126" s="234"/>
      <c r="H126" s="236" t="s">
        <v>19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147</v>
      </c>
      <c r="AU126" s="243" t="s">
        <v>84</v>
      </c>
      <c r="AV126" s="13" t="s">
        <v>82</v>
      </c>
      <c r="AW126" s="13" t="s">
        <v>36</v>
      </c>
      <c r="AX126" s="13" t="s">
        <v>74</v>
      </c>
      <c r="AY126" s="243" t="s">
        <v>135</v>
      </c>
    </row>
    <row r="127" s="14" customFormat="1">
      <c r="A127" s="14"/>
      <c r="B127" s="244"/>
      <c r="C127" s="245"/>
      <c r="D127" s="235" t="s">
        <v>147</v>
      </c>
      <c r="E127" s="246" t="s">
        <v>19</v>
      </c>
      <c r="F127" s="247" t="s">
        <v>184</v>
      </c>
      <c r="G127" s="245"/>
      <c r="H127" s="248">
        <v>0.248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147</v>
      </c>
      <c r="AU127" s="254" t="s">
        <v>84</v>
      </c>
      <c r="AV127" s="14" t="s">
        <v>84</v>
      </c>
      <c r="AW127" s="14" t="s">
        <v>36</v>
      </c>
      <c r="AX127" s="14" t="s">
        <v>74</v>
      </c>
      <c r="AY127" s="254" t="s">
        <v>135</v>
      </c>
    </row>
    <row r="128" s="13" customFormat="1">
      <c r="A128" s="13"/>
      <c r="B128" s="233"/>
      <c r="C128" s="234"/>
      <c r="D128" s="235" t="s">
        <v>147</v>
      </c>
      <c r="E128" s="236" t="s">
        <v>19</v>
      </c>
      <c r="F128" s="237" t="s">
        <v>185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147</v>
      </c>
      <c r="AU128" s="243" t="s">
        <v>84</v>
      </c>
      <c r="AV128" s="13" t="s">
        <v>82</v>
      </c>
      <c r="AW128" s="13" t="s">
        <v>36</v>
      </c>
      <c r="AX128" s="13" t="s">
        <v>74</v>
      </c>
      <c r="AY128" s="243" t="s">
        <v>135</v>
      </c>
    </row>
    <row r="129" s="14" customFormat="1">
      <c r="A129" s="14"/>
      <c r="B129" s="244"/>
      <c r="C129" s="245"/>
      <c r="D129" s="235" t="s">
        <v>147</v>
      </c>
      <c r="E129" s="246" t="s">
        <v>19</v>
      </c>
      <c r="F129" s="247" t="s">
        <v>186</v>
      </c>
      <c r="G129" s="245"/>
      <c r="H129" s="248">
        <v>0.13200000000000001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147</v>
      </c>
      <c r="AU129" s="254" t="s">
        <v>84</v>
      </c>
      <c r="AV129" s="14" t="s">
        <v>84</v>
      </c>
      <c r="AW129" s="14" t="s">
        <v>36</v>
      </c>
      <c r="AX129" s="14" t="s">
        <v>74</v>
      </c>
      <c r="AY129" s="254" t="s">
        <v>135</v>
      </c>
    </row>
    <row r="130" s="13" customFormat="1">
      <c r="A130" s="13"/>
      <c r="B130" s="233"/>
      <c r="C130" s="234"/>
      <c r="D130" s="235" t="s">
        <v>147</v>
      </c>
      <c r="E130" s="236" t="s">
        <v>19</v>
      </c>
      <c r="F130" s="237" t="s">
        <v>187</v>
      </c>
      <c r="G130" s="234"/>
      <c r="H130" s="236" t="s">
        <v>19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147</v>
      </c>
      <c r="AU130" s="243" t="s">
        <v>84</v>
      </c>
      <c r="AV130" s="13" t="s">
        <v>82</v>
      </c>
      <c r="AW130" s="13" t="s">
        <v>36</v>
      </c>
      <c r="AX130" s="13" t="s">
        <v>74</v>
      </c>
      <c r="AY130" s="243" t="s">
        <v>135</v>
      </c>
    </row>
    <row r="131" s="14" customFormat="1">
      <c r="A131" s="14"/>
      <c r="B131" s="244"/>
      <c r="C131" s="245"/>
      <c r="D131" s="235" t="s">
        <v>147</v>
      </c>
      <c r="E131" s="246" t="s">
        <v>19</v>
      </c>
      <c r="F131" s="247" t="s">
        <v>186</v>
      </c>
      <c r="G131" s="245"/>
      <c r="H131" s="248">
        <v>0.13200000000000001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147</v>
      </c>
      <c r="AU131" s="254" t="s">
        <v>84</v>
      </c>
      <c r="AV131" s="14" t="s">
        <v>84</v>
      </c>
      <c r="AW131" s="14" t="s">
        <v>36</v>
      </c>
      <c r="AX131" s="14" t="s">
        <v>74</v>
      </c>
      <c r="AY131" s="254" t="s">
        <v>135</v>
      </c>
    </row>
    <row r="132" s="15" customFormat="1">
      <c r="A132" s="15"/>
      <c r="B132" s="255"/>
      <c r="C132" s="256"/>
      <c r="D132" s="235" t="s">
        <v>147</v>
      </c>
      <c r="E132" s="257" t="s">
        <v>19</v>
      </c>
      <c r="F132" s="258" t="s">
        <v>152</v>
      </c>
      <c r="G132" s="256"/>
      <c r="H132" s="259">
        <v>1.8520000000000003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147</v>
      </c>
      <c r="AU132" s="265" t="s">
        <v>84</v>
      </c>
      <c r="AV132" s="15" t="s">
        <v>143</v>
      </c>
      <c r="AW132" s="15" t="s">
        <v>36</v>
      </c>
      <c r="AX132" s="15" t="s">
        <v>82</v>
      </c>
      <c r="AY132" s="265" t="s">
        <v>135</v>
      </c>
    </row>
    <row r="133" s="2" customFormat="1" ht="24.15" customHeight="1">
      <c r="A133" s="41"/>
      <c r="B133" s="42"/>
      <c r="C133" s="215" t="s">
        <v>188</v>
      </c>
      <c r="D133" s="215" t="s">
        <v>138</v>
      </c>
      <c r="E133" s="216" t="s">
        <v>189</v>
      </c>
      <c r="F133" s="217" t="s">
        <v>190</v>
      </c>
      <c r="G133" s="218" t="s">
        <v>141</v>
      </c>
      <c r="H133" s="219">
        <v>5.1200000000000001</v>
      </c>
      <c r="I133" s="220"/>
      <c r="J133" s="221">
        <f>ROUND(I133*H133,2)</f>
        <v>0</v>
      </c>
      <c r="K133" s="217" t="s">
        <v>142</v>
      </c>
      <c r="L133" s="47"/>
      <c r="M133" s="222" t="s">
        <v>19</v>
      </c>
      <c r="N133" s="223" t="s">
        <v>45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0.035000000000000003</v>
      </c>
      <c r="T133" s="225">
        <f>S133*H133</f>
        <v>0.17920000000000003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143</v>
      </c>
      <c r="AT133" s="226" t="s">
        <v>138</v>
      </c>
      <c r="AU133" s="226" t="s">
        <v>84</v>
      </c>
      <c r="AY133" s="20" t="s">
        <v>135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82</v>
      </c>
      <c r="BK133" s="227">
        <f>ROUND(I133*H133,2)</f>
        <v>0</v>
      </c>
      <c r="BL133" s="20" t="s">
        <v>143</v>
      </c>
      <c r="BM133" s="226" t="s">
        <v>191</v>
      </c>
    </row>
    <row r="134" s="2" customFormat="1">
      <c r="A134" s="41"/>
      <c r="B134" s="42"/>
      <c r="C134" s="43"/>
      <c r="D134" s="228" t="s">
        <v>145</v>
      </c>
      <c r="E134" s="43"/>
      <c r="F134" s="229" t="s">
        <v>192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145</v>
      </c>
      <c r="AU134" s="20" t="s">
        <v>84</v>
      </c>
    </row>
    <row r="135" s="13" customFormat="1">
      <c r="A135" s="13"/>
      <c r="B135" s="233"/>
      <c r="C135" s="234"/>
      <c r="D135" s="235" t="s">
        <v>147</v>
      </c>
      <c r="E135" s="236" t="s">
        <v>19</v>
      </c>
      <c r="F135" s="237" t="s">
        <v>148</v>
      </c>
      <c r="G135" s="234"/>
      <c r="H135" s="236" t="s">
        <v>19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147</v>
      </c>
      <c r="AU135" s="243" t="s">
        <v>84</v>
      </c>
      <c r="AV135" s="13" t="s">
        <v>82</v>
      </c>
      <c r="AW135" s="13" t="s">
        <v>36</v>
      </c>
      <c r="AX135" s="13" t="s">
        <v>74</v>
      </c>
      <c r="AY135" s="243" t="s">
        <v>135</v>
      </c>
    </row>
    <row r="136" s="13" customFormat="1">
      <c r="A136" s="13"/>
      <c r="B136" s="233"/>
      <c r="C136" s="234"/>
      <c r="D136" s="235" t="s">
        <v>147</v>
      </c>
      <c r="E136" s="236" t="s">
        <v>19</v>
      </c>
      <c r="F136" s="237" t="s">
        <v>183</v>
      </c>
      <c r="G136" s="234"/>
      <c r="H136" s="236" t="s">
        <v>19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147</v>
      </c>
      <c r="AU136" s="243" t="s">
        <v>84</v>
      </c>
      <c r="AV136" s="13" t="s">
        <v>82</v>
      </c>
      <c r="AW136" s="13" t="s">
        <v>36</v>
      </c>
      <c r="AX136" s="13" t="s">
        <v>74</v>
      </c>
      <c r="AY136" s="243" t="s">
        <v>135</v>
      </c>
    </row>
    <row r="137" s="14" customFormat="1">
      <c r="A137" s="14"/>
      <c r="B137" s="244"/>
      <c r="C137" s="245"/>
      <c r="D137" s="235" t="s">
        <v>147</v>
      </c>
      <c r="E137" s="246" t="s">
        <v>19</v>
      </c>
      <c r="F137" s="247" t="s">
        <v>193</v>
      </c>
      <c r="G137" s="245"/>
      <c r="H137" s="248">
        <v>2.48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147</v>
      </c>
      <c r="AU137" s="254" t="s">
        <v>84</v>
      </c>
      <c r="AV137" s="14" t="s">
        <v>84</v>
      </c>
      <c r="AW137" s="14" t="s">
        <v>36</v>
      </c>
      <c r="AX137" s="14" t="s">
        <v>74</v>
      </c>
      <c r="AY137" s="254" t="s">
        <v>135</v>
      </c>
    </row>
    <row r="138" s="13" customFormat="1">
      <c r="A138" s="13"/>
      <c r="B138" s="233"/>
      <c r="C138" s="234"/>
      <c r="D138" s="235" t="s">
        <v>147</v>
      </c>
      <c r="E138" s="236" t="s">
        <v>19</v>
      </c>
      <c r="F138" s="237" t="s">
        <v>185</v>
      </c>
      <c r="G138" s="234"/>
      <c r="H138" s="236" t="s">
        <v>19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147</v>
      </c>
      <c r="AU138" s="243" t="s">
        <v>84</v>
      </c>
      <c r="AV138" s="13" t="s">
        <v>82</v>
      </c>
      <c r="AW138" s="13" t="s">
        <v>36</v>
      </c>
      <c r="AX138" s="13" t="s">
        <v>74</v>
      </c>
      <c r="AY138" s="243" t="s">
        <v>135</v>
      </c>
    </row>
    <row r="139" s="14" customFormat="1">
      <c r="A139" s="14"/>
      <c r="B139" s="244"/>
      <c r="C139" s="245"/>
      <c r="D139" s="235" t="s">
        <v>147</v>
      </c>
      <c r="E139" s="246" t="s">
        <v>19</v>
      </c>
      <c r="F139" s="247" t="s">
        <v>194</v>
      </c>
      <c r="G139" s="245"/>
      <c r="H139" s="248">
        <v>1.3200000000000001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147</v>
      </c>
      <c r="AU139" s="254" t="s">
        <v>84</v>
      </c>
      <c r="AV139" s="14" t="s">
        <v>84</v>
      </c>
      <c r="AW139" s="14" t="s">
        <v>36</v>
      </c>
      <c r="AX139" s="14" t="s">
        <v>74</v>
      </c>
      <c r="AY139" s="254" t="s">
        <v>135</v>
      </c>
    </row>
    <row r="140" s="13" customFormat="1">
      <c r="A140" s="13"/>
      <c r="B140" s="233"/>
      <c r="C140" s="234"/>
      <c r="D140" s="235" t="s">
        <v>147</v>
      </c>
      <c r="E140" s="236" t="s">
        <v>19</v>
      </c>
      <c r="F140" s="237" t="s">
        <v>187</v>
      </c>
      <c r="G140" s="234"/>
      <c r="H140" s="236" t="s">
        <v>19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147</v>
      </c>
      <c r="AU140" s="243" t="s">
        <v>84</v>
      </c>
      <c r="AV140" s="13" t="s">
        <v>82</v>
      </c>
      <c r="AW140" s="13" t="s">
        <v>36</v>
      </c>
      <c r="AX140" s="13" t="s">
        <v>74</v>
      </c>
      <c r="AY140" s="243" t="s">
        <v>135</v>
      </c>
    </row>
    <row r="141" s="14" customFormat="1">
      <c r="A141" s="14"/>
      <c r="B141" s="244"/>
      <c r="C141" s="245"/>
      <c r="D141" s="235" t="s">
        <v>147</v>
      </c>
      <c r="E141" s="246" t="s">
        <v>19</v>
      </c>
      <c r="F141" s="247" t="s">
        <v>194</v>
      </c>
      <c r="G141" s="245"/>
      <c r="H141" s="248">
        <v>1.3200000000000001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147</v>
      </c>
      <c r="AU141" s="254" t="s">
        <v>84</v>
      </c>
      <c r="AV141" s="14" t="s">
        <v>84</v>
      </c>
      <c r="AW141" s="14" t="s">
        <v>36</v>
      </c>
      <c r="AX141" s="14" t="s">
        <v>74</v>
      </c>
      <c r="AY141" s="254" t="s">
        <v>135</v>
      </c>
    </row>
    <row r="142" s="15" customFormat="1">
      <c r="A142" s="15"/>
      <c r="B142" s="255"/>
      <c r="C142" s="256"/>
      <c r="D142" s="235" t="s">
        <v>147</v>
      </c>
      <c r="E142" s="257" t="s">
        <v>19</v>
      </c>
      <c r="F142" s="258" t="s">
        <v>152</v>
      </c>
      <c r="G142" s="256"/>
      <c r="H142" s="259">
        <v>5.1200000000000001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147</v>
      </c>
      <c r="AU142" s="265" t="s">
        <v>84</v>
      </c>
      <c r="AV142" s="15" t="s">
        <v>143</v>
      </c>
      <c r="AW142" s="15" t="s">
        <v>36</v>
      </c>
      <c r="AX142" s="15" t="s">
        <v>82</v>
      </c>
      <c r="AY142" s="265" t="s">
        <v>135</v>
      </c>
    </row>
    <row r="143" s="2" customFormat="1" ht="24.15" customHeight="1">
      <c r="A143" s="41"/>
      <c r="B143" s="42"/>
      <c r="C143" s="215" t="s">
        <v>195</v>
      </c>
      <c r="D143" s="215" t="s">
        <v>138</v>
      </c>
      <c r="E143" s="216" t="s">
        <v>196</v>
      </c>
      <c r="F143" s="217" t="s">
        <v>197</v>
      </c>
      <c r="G143" s="218" t="s">
        <v>141</v>
      </c>
      <c r="H143" s="219">
        <v>7.0919999999999996</v>
      </c>
      <c r="I143" s="220"/>
      <c r="J143" s="221">
        <f>ROUND(I143*H143,2)</f>
        <v>0</v>
      </c>
      <c r="K143" s="217" t="s">
        <v>142</v>
      </c>
      <c r="L143" s="47"/>
      <c r="M143" s="222" t="s">
        <v>19</v>
      </c>
      <c r="N143" s="223" t="s">
        <v>45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0.075999999999999998</v>
      </c>
      <c r="T143" s="225">
        <f>S143*H143</f>
        <v>0.53899199999999992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143</v>
      </c>
      <c r="AT143" s="226" t="s">
        <v>138</v>
      </c>
      <c r="AU143" s="226" t="s">
        <v>84</v>
      </c>
      <c r="AY143" s="20" t="s">
        <v>135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82</v>
      </c>
      <c r="BK143" s="227">
        <f>ROUND(I143*H143,2)</f>
        <v>0</v>
      </c>
      <c r="BL143" s="20" t="s">
        <v>143</v>
      </c>
      <c r="BM143" s="226" t="s">
        <v>198</v>
      </c>
    </row>
    <row r="144" s="2" customFormat="1">
      <c r="A144" s="41"/>
      <c r="B144" s="42"/>
      <c r="C144" s="43"/>
      <c r="D144" s="228" t="s">
        <v>145</v>
      </c>
      <c r="E144" s="43"/>
      <c r="F144" s="229" t="s">
        <v>199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145</v>
      </c>
      <c r="AU144" s="20" t="s">
        <v>84</v>
      </c>
    </row>
    <row r="145" s="13" customFormat="1">
      <c r="A145" s="13"/>
      <c r="B145" s="233"/>
      <c r="C145" s="234"/>
      <c r="D145" s="235" t="s">
        <v>147</v>
      </c>
      <c r="E145" s="236" t="s">
        <v>19</v>
      </c>
      <c r="F145" s="237" t="s">
        <v>148</v>
      </c>
      <c r="G145" s="234"/>
      <c r="H145" s="236" t="s">
        <v>19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147</v>
      </c>
      <c r="AU145" s="243" t="s">
        <v>84</v>
      </c>
      <c r="AV145" s="13" t="s">
        <v>82</v>
      </c>
      <c r="AW145" s="13" t="s">
        <v>36</v>
      </c>
      <c r="AX145" s="13" t="s">
        <v>74</v>
      </c>
      <c r="AY145" s="243" t="s">
        <v>135</v>
      </c>
    </row>
    <row r="146" s="14" customFormat="1">
      <c r="A146" s="14"/>
      <c r="B146" s="244"/>
      <c r="C146" s="245"/>
      <c r="D146" s="235" t="s">
        <v>147</v>
      </c>
      <c r="E146" s="246" t="s">
        <v>19</v>
      </c>
      <c r="F146" s="247" t="s">
        <v>200</v>
      </c>
      <c r="G146" s="245"/>
      <c r="H146" s="248">
        <v>1.5760000000000001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147</v>
      </c>
      <c r="AU146" s="254" t="s">
        <v>84</v>
      </c>
      <c r="AV146" s="14" t="s">
        <v>84</v>
      </c>
      <c r="AW146" s="14" t="s">
        <v>36</v>
      </c>
      <c r="AX146" s="14" t="s">
        <v>74</v>
      </c>
      <c r="AY146" s="254" t="s">
        <v>135</v>
      </c>
    </row>
    <row r="147" s="14" customFormat="1">
      <c r="A147" s="14"/>
      <c r="B147" s="244"/>
      <c r="C147" s="245"/>
      <c r="D147" s="235" t="s">
        <v>147</v>
      </c>
      <c r="E147" s="246" t="s">
        <v>19</v>
      </c>
      <c r="F147" s="247" t="s">
        <v>200</v>
      </c>
      <c r="G147" s="245"/>
      <c r="H147" s="248">
        <v>1.5760000000000001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147</v>
      </c>
      <c r="AU147" s="254" t="s">
        <v>84</v>
      </c>
      <c r="AV147" s="14" t="s">
        <v>84</v>
      </c>
      <c r="AW147" s="14" t="s">
        <v>36</v>
      </c>
      <c r="AX147" s="14" t="s">
        <v>74</v>
      </c>
      <c r="AY147" s="254" t="s">
        <v>135</v>
      </c>
    </row>
    <row r="148" s="14" customFormat="1">
      <c r="A148" s="14"/>
      <c r="B148" s="244"/>
      <c r="C148" s="245"/>
      <c r="D148" s="235" t="s">
        <v>147</v>
      </c>
      <c r="E148" s="246" t="s">
        <v>19</v>
      </c>
      <c r="F148" s="247" t="s">
        <v>200</v>
      </c>
      <c r="G148" s="245"/>
      <c r="H148" s="248">
        <v>1.5760000000000001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147</v>
      </c>
      <c r="AU148" s="254" t="s">
        <v>84</v>
      </c>
      <c r="AV148" s="14" t="s">
        <v>84</v>
      </c>
      <c r="AW148" s="14" t="s">
        <v>36</v>
      </c>
      <c r="AX148" s="14" t="s">
        <v>74</v>
      </c>
      <c r="AY148" s="254" t="s">
        <v>135</v>
      </c>
    </row>
    <row r="149" s="14" customFormat="1">
      <c r="A149" s="14"/>
      <c r="B149" s="244"/>
      <c r="C149" s="245"/>
      <c r="D149" s="235" t="s">
        <v>147</v>
      </c>
      <c r="E149" s="246" t="s">
        <v>19</v>
      </c>
      <c r="F149" s="247" t="s">
        <v>201</v>
      </c>
      <c r="G149" s="245"/>
      <c r="H149" s="248">
        <v>1.1819999999999999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147</v>
      </c>
      <c r="AU149" s="254" t="s">
        <v>84</v>
      </c>
      <c r="AV149" s="14" t="s">
        <v>84</v>
      </c>
      <c r="AW149" s="14" t="s">
        <v>36</v>
      </c>
      <c r="AX149" s="14" t="s">
        <v>74</v>
      </c>
      <c r="AY149" s="254" t="s">
        <v>135</v>
      </c>
    </row>
    <row r="150" s="14" customFormat="1">
      <c r="A150" s="14"/>
      <c r="B150" s="244"/>
      <c r="C150" s="245"/>
      <c r="D150" s="235" t="s">
        <v>147</v>
      </c>
      <c r="E150" s="246" t="s">
        <v>19</v>
      </c>
      <c r="F150" s="247" t="s">
        <v>201</v>
      </c>
      <c r="G150" s="245"/>
      <c r="H150" s="248">
        <v>1.1819999999999999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147</v>
      </c>
      <c r="AU150" s="254" t="s">
        <v>84</v>
      </c>
      <c r="AV150" s="14" t="s">
        <v>84</v>
      </c>
      <c r="AW150" s="14" t="s">
        <v>36</v>
      </c>
      <c r="AX150" s="14" t="s">
        <v>74</v>
      </c>
      <c r="AY150" s="254" t="s">
        <v>135</v>
      </c>
    </row>
    <row r="151" s="15" customFormat="1">
      <c r="A151" s="15"/>
      <c r="B151" s="255"/>
      <c r="C151" s="256"/>
      <c r="D151" s="235" t="s">
        <v>147</v>
      </c>
      <c r="E151" s="257" t="s">
        <v>19</v>
      </c>
      <c r="F151" s="258" t="s">
        <v>152</v>
      </c>
      <c r="G151" s="256"/>
      <c r="H151" s="259">
        <v>7.0920000000000005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147</v>
      </c>
      <c r="AU151" s="265" t="s">
        <v>84</v>
      </c>
      <c r="AV151" s="15" t="s">
        <v>143</v>
      </c>
      <c r="AW151" s="15" t="s">
        <v>36</v>
      </c>
      <c r="AX151" s="15" t="s">
        <v>82</v>
      </c>
      <c r="AY151" s="265" t="s">
        <v>135</v>
      </c>
    </row>
    <row r="152" s="2" customFormat="1" ht="24.15" customHeight="1">
      <c r="A152" s="41"/>
      <c r="B152" s="42"/>
      <c r="C152" s="215" t="s">
        <v>202</v>
      </c>
      <c r="D152" s="215" t="s">
        <v>138</v>
      </c>
      <c r="E152" s="216" t="s">
        <v>203</v>
      </c>
      <c r="F152" s="217" t="s">
        <v>204</v>
      </c>
      <c r="G152" s="218" t="s">
        <v>168</v>
      </c>
      <c r="H152" s="219">
        <v>0.56699999999999995</v>
      </c>
      <c r="I152" s="220"/>
      <c r="J152" s="221">
        <f>ROUND(I152*H152,2)</f>
        <v>0</v>
      </c>
      <c r="K152" s="217" t="s">
        <v>142</v>
      </c>
      <c r="L152" s="47"/>
      <c r="M152" s="222" t="s">
        <v>19</v>
      </c>
      <c r="N152" s="223" t="s">
        <v>45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1.8</v>
      </c>
      <c r="T152" s="225">
        <f>S152*H152</f>
        <v>1.0206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143</v>
      </c>
      <c r="AT152" s="226" t="s">
        <v>138</v>
      </c>
      <c r="AU152" s="226" t="s">
        <v>84</v>
      </c>
      <c r="AY152" s="20" t="s">
        <v>135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82</v>
      </c>
      <c r="BK152" s="227">
        <f>ROUND(I152*H152,2)</f>
        <v>0</v>
      </c>
      <c r="BL152" s="20" t="s">
        <v>143</v>
      </c>
      <c r="BM152" s="226" t="s">
        <v>205</v>
      </c>
    </row>
    <row r="153" s="2" customFormat="1">
      <c r="A153" s="41"/>
      <c r="B153" s="42"/>
      <c r="C153" s="43"/>
      <c r="D153" s="228" t="s">
        <v>145</v>
      </c>
      <c r="E153" s="43"/>
      <c r="F153" s="229" t="s">
        <v>206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145</v>
      </c>
      <c r="AU153" s="20" t="s">
        <v>84</v>
      </c>
    </row>
    <row r="154" s="13" customFormat="1">
      <c r="A154" s="13"/>
      <c r="B154" s="233"/>
      <c r="C154" s="234"/>
      <c r="D154" s="235" t="s">
        <v>147</v>
      </c>
      <c r="E154" s="236" t="s">
        <v>19</v>
      </c>
      <c r="F154" s="237" t="s">
        <v>148</v>
      </c>
      <c r="G154" s="234"/>
      <c r="H154" s="236" t="s">
        <v>19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147</v>
      </c>
      <c r="AU154" s="243" t="s">
        <v>84</v>
      </c>
      <c r="AV154" s="13" t="s">
        <v>82</v>
      </c>
      <c r="AW154" s="13" t="s">
        <v>36</v>
      </c>
      <c r="AX154" s="13" t="s">
        <v>74</v>
      </c>
      <c r="AY154" s="243" t="s">
        <v>135</v>
      </c>
    </row>
    <row r="155" s="13" customFormat="1">
      <c r="A155" s="13"/>
      <c r="B155" s="233"/>
      <c r="C155" s="234"/>
      <c r="D155" s="235" t="s">
        <v>147</v>
      </c>
      <c r="E155" s="236" t="s">
        <v>19</v>
      </c>
      <c r="F155" s="237" t="s">
        <v>207</v>
      </c>
      <c r="G155" s="234"/>
      <c r="H155" s="236" t="s">
        <v>19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147</v>
      </c>
      <c r="AU155" s="243" t="s">
        <v>84</v>
      </c>
      <c r="AV155" s="13" t="s">
        <v>82</v>
      </c>
      <c r="AW155" s="13" t="s">
        <v>36</v>
      </c>
      <c r="AX155" s="13" t="s">
        <v>74</v>
      </c>
      <c r="AY155" s="243" t="s">
        <v>135</v>
      </c>
    </row>
    <row r="156" s="14" customFormat="1">
      <c r="A156" s="14"/>
      <c r="B156" s="244"/>
      <c r="C156" s="245"/>
      <c r="D156" s="235" t="s">
        <v>147</v>
      </c>
      <c r="E156" s="246" t="s">
        <v>19</v>
      </c>
      <c r="F156" s="247" t="s">
        <v>208</v>
      </c>
      <c r="G156" s="245"/>
      <c r="H156" s="248">
        <v>0.56699999999999995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147</v>
      </c>
      <c r="AU156" s="254" t="s">
        <v>84</v>
      </c>
      <c r="AV156" s="14" t="s">
        <v>84</v>
      </c>
      <c r="AW156" s="14" t="s">
        <v>36</v>
      </c>
      <c r="AX156" s="14" t="s">
        <v>74</v>
      </c>
      <c r="AY156" s="254" t="s">
        <v>135</v>
      </c>
    </row>
    <row r="157" s="15" customFormat="1">
      <c r="A157" s="15"/>
      <c r="B157" s="255"/>
      <c r="C157" s="256"/>
      <c r="D157" s="235" t="s">
        <v>147</v>
      </c>
      <c r="E157" s="257" t="s">
        <v>19</v>
      </c>
      <c r="F157" s="258" t="s">
        <v>152</v>
      </c>
      <c r="G157" s="256"/>
      <c r="H157" s="259">
        <v>0.56699999999999995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147</v>
      </c>
      <c r="AU157" s="265" t="s">
        <v>84</v>
      </c>
      <c r="AV157" s="15" t="s">
        <v>143</v>
      </c>
      <c r="AW157" s="15" t="s">
        <v>36</v>
      </c>
      <c r="AX157" s="15" t="s">
        <v>82</v>
      </c>
      <c r="AY157" s="265" t="s">
        <v>135</v>
      </c>
    </row>
    <row r="158" s="2" customFormat="1" ht="24.15" customHeight="1">
      <c r="A158" s="41"/>
      <c r="B158" s="42"/>
      <c r="C158" s="215" t="s">
        <v>136</v>
      </c>
      <c r="D158" s="215" t="s">
        <v>138</v>
      </c>
      <c r="E158" s="216" t="s">
        <v>209</v>
      </c>
      <c r="F158" s="217" t="s">
        <v>210</v>
      </c>
      <c r="G158" s="218" t="s">
        <v>211</v>
      </c>
      <c r="H158" s="219">
        <v>4</v>
      </c>
      <c r="I158" s="220"/>
      <c r="J158" s="221">
        <f>ROUND(I158*H158,2)</f>
        <v>0</v>
      </c>
      <c r="K158" s="217" t="s">
        <v>142</v>
      </c>
      <c r="L158" s="47"/>
      <c r="M158" s="222" t="s">
        <v>19</v>
      </c>
      <c r="N158" s="223" t="s">
        <v>45</v>
      </c>
      <c r="O158" s="87"/>
      <c r="P158" s="224">
        <f>O158*H158</f>
        <v>0</v>
      </c>
      <c r="Q158" s="224">
        <v>0.023619999999999999</v>
      </c>
      <c r="R158" s="224">
        <f>Q158*H158</f>
        <v>0.094479999999999995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143</v>
      </c>
      <c r="AT158" s="226" t="s">
        <v>138</v>
      </c>
      <c r="AU158" s="226" t="s">
        <v>84</v>
      </c>
      <c r="AY158" s="20" t="s">
        <v>135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82</v>
      </c>
      <c r="BK158" s="227">
        <f>ROUND(I158*H158,2)</f>
        <v>0</v>
      </c>
      <c r="BL158" s="20" t="s">
        <v>143</v>
      </c>
      <c r="BM158" s="226" t="s">
        <v>212</v>
      </c>
    </row>
    <row r="159" s="2" customFormat="1">
      <c r="A159" s="41"/>
      <c r="B159" s="42"/>
      <c r="C159" s="43"/>
      <c r="D159" s="228" t="s">
        <v>145</v>
      </c>
      <c r="E159" s="43"/>
      <c r="F159" s="229" t="s">
        <v>213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145</v>
      </c>
      <c r="AU159" s="20" t="s">
        <v>84</v>
      </c>
    </row>
    <row r="160" s="13" customFormat="1">
      <c r="A160" s="13"/>
      <c r="B160" s="233"/>
      <c r="C160" s="234"/>
      <c r="D160" s="235" t="s">
        <v>147</v>
      </c>
      <c r="E160" s="236" t="s">
        <v>19</v>
      </c>
      <c r="F160" s="237" t="s">
        <v>148</v>
      </c>
      <c r="G160" s="234"/>
      <c r="H160" s="236" t="s">
        <v>19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147</v>
      </c>
      <c r="AU160" s="243" t="s">
        <v>84</v>
      </c>
      <c r="AV160" s="13" t="s">
        <v>82</v>
      </c>
      <c r="AW160" s="13" t="s">
        <v>36</v>
      </c>
      <c r="AX160" s="13" t="s">
        <v>74</v>
      </c>
      <c r="AY160" s="243" t="s">
        <v>135</v>
      </c>
    </row>
    <row r="161" s="13" customFormat="1">
      <c r="A161" s="13"/>
      <c r="B161" s="233"/>
      <c r="C161" s="234"/>
      <c r="D161" s="235" t="s">
        <v>147</v>
      </c>
      <c r="E161" s="236" t="s">
        <v>19</v>
      </c>
      <c r="F161" s="237" t="s">
        <v>207</v>
      </c>
      <c r="G161" s="234"/>
      <c r="H161" s="236" t="s">
        <v>19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147</v>
      </c>
      <c r="AU161" s="243" t="s">
        <v>84</v>
      </c>
      <c r="AV161" s="13" t="s">
        <v>82</v>
      </c>
      <c r="AW161" s="13" t="s">
        <v>36</v>
      </c>
      <c r="AX161" s="13" t="s">
        <v>74</v>
      </c>
      <c r="AY161" s="243" t="s">
        <v>135</v>
      </c>
    </row>
    <row r="162" s="14" customFormat="1">
      <c r="A162" s="14"/>
      <c r="B162" s="244"/>
      <c r="C162" s="245"/>
      <c r="D162" s="235" t="s">
        <v>147</v>
      </c>
      <c r="E162" s="246" t="s">
        <v>19</v>
      </c>
      <c r="F162" s="247" t="s">
        <v>214</v>
      </c>
      <c r="G162" s="245"/>
      <c r="H162" s="248">
        <v>4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147</v>
      </c>
      <c r="AU162" s="254" t="s">
        <v>84</v>
      </c>
      <c r="AV162" s="14" t="s">
        <v>84</v>
      </c>
      <c r="AW162" s="14" t="s">
        <v>36</v>
      </c>
      <c r="AX162" s="14" t="s">
        <v>74</v>
      </c>
      <c r="AY162" s="254" t="s">
        <v>135</v>
      </c>
    </row>
    <row r="163" s="15" customFormat="1">
      <c r="A163" s="15"/>
      <c r="B163" s="255"/>
      <c r="C163" s="256"/>
      <c r="D163" s="235" t="s">
        <v>147</v>
      </c>
      <c r="E163" s="257" t="s">
        <v>19</v>
      </c>
      <c r="F163" s="258" t="s">
        <v>152</v>
      </c>
      <c r="G163" s="256"/>
      <c r="H163" s="259">
        <v>4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147</v>
      </c>
      <c r="AU163" s="265" t="s">
        <v>84</v>
      </c>
      <c r="AV163" s="15" t="s">
        <v>143</v>
      </c>
      <c r="AW163" s="15" t="s">
        <v>36</v>
      </c>
      <c r="AX163" s="15" t="s">
        <v>82</v>
      </c>
      <c r="AY163" s="265" t="s">
        <v>135</v>
      </c>
    </row>
    <row r="164" s="2" customFormat="1" ht="24.15" customHeight="1">
      <c r="A164" s="41"/>
      <c r="B164" s="42"/>
      <c r="C164" s="215" t="s">
        <v>215</v>
      </c>
      <c r="D164" s="215" t="s">
        <v>138</v>
      </c>
      <c r="E164" s="216" t="s">
        <v>216</v>
      </c>
      <c r="F164" s="217" t="s">
        <v>217</v>
      </c>
      <c r="G164" s="218" t="s">
        <v>211</v>
      </c>
      <c r="H164" s="219">
        <v>0.84999999999999998</v>
      </c>
      <c r="I164" s="220"/>
      <c r="J164" s="221">
        <f>ROUND(I164*H164,2)</f>
        <v>0</v>
      </c>
      <c r="K164" s="217" t="s">
        <v>142</v>
      </c>
      <c r="L164" s="47"/>
      <c r="M164" s="222" t="s">
        <v>19</v>
      </c>
      <c r="N164" s="223" t="s">
        <v>45</v>
      </c>
      <c r="O164" s="87"/>
      <c r="P164" s="224">
        <f>O164*H164</f>
        <v>0</v>
      </c>
      <c r="Q164" s="224">
        <v>0.0012800000000000001</v>
      </c>
      <c r="R164" s="224">
        <f>Q164*H164</f>
        <v>0.001088</v>
      </c>
      <c r="S164" s="224">
        <v>0.021000000000000001</v>
      </c>
      <c r="T164" s="225">
        <f>S164*H164</f>
        <v>0.017850000000000001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143</v>
      </c>
      <c r="AT164" s="226" t="s">
        <v>138</v>
      </c>
      <c r="AU164" s="226" t="s">
        <v>84</v>
      </c>
      <c r="AY164" s="20" t="s">
        <v>135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82</v>
      </c>
      <c r="BK164" s="227">
        <f>ROUND(I164*H164,2)</f>
        <v>0</v>
      </c>
      <c r="BL164" s="20" t="s">
        <v>143</v>
      </c>
      <c r="BM164" s="226" t="s">
        <v>218</v>
      </c>
    </row>
    <row r="165" s="2" customFormat="1">
      <c r="A165" s="41"/>
      <c r="B165" s="42"/>
      <c r="C165" s="43"/>
      <c r="D165" s="228" t="s">
        <v>145</v>
      </c>
      <c r="E165" s="43"/>
      <c r="F165" s="229" t="s">
        <v>219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145</v>
      </c>
      <c r="AU165" s="20" t="s">
        <v>84</v>
      </c>
    </row>
    <row r="166" s="13" customFormat="1">
      <c r="A166" s="13"/>
      <c r="B166" s="233"/>
      <c r="C166" s="234"/>
      <c r="D166" s="235" t="s">
        <v>147</v>
      </c>
      <c r="E166" s="236" t="s">
        <v>19</v>
      </c>
      <c r="F166" s="237" t="s">
        <v>148</v>
      </c>
      <c r="G166" s="234"/>
      <c r="H166" s="236" t="s">
        <v>19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147</v>
      </c>
      <c r="AU166" s="243" t="s">
        <v>84</v>
      </c>
      <c r="AV166" s="13" t="s">
        <v>82</v>
      </c>
      <c r="AW166" s="13" t="s">
        <v>36</v>
      </c>
      <c r="AX166" s="13" t="s">
        <v>74</v>
      </c>
      <c r="AY166" s="243" t="s">
        <v>135</v>
      </c>
    </row>
    <row r="167" s="13" customFormat="1">
      <c r="A167" s="13"/>
      <c r="B167" s="233"/>
      <c r="C167" s="234"/>
      <c r="D167" s="235" t="s">
        <v>147</v>
      </c>
      <c r="E167" s="236" t="s">
        <v>19</v>
      </c>
      <c r="F167" s="237" t="s">
        <v>220</v>
      </c>
      <c r="G167" s="234"/>
      <c r="H167" s="236" t="s">
        <v>19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147</v>
      </c>
      <c r="AU167" s="243" t="s">
        <v>84</v>
      </c>
      <c r="AV167" s="13" t="s">
        <v>82</v>
      </c>
      <c r="AW167" s="13" t="s">
        <v>36</v>
      </c>
      <c r="AX167" s="13" t="s">
        <v>74</v>
      </c>
      <c r="AY167" s="243" t="s">
        <v>135</v>
      </c>
    </row>
    <row r="168" s="14" customFormat="1">
      <c r="A168" s="14"/>
      <c r="B168" s="244"/>
      <c r="C168" s="245"/>
      <c r="D168" s="235" t="s">
        <v>147</v>
      </c>
      <c r="E168" s="246" t="s">
        <v>19</v>
      </c>
      <c r="F168" s="247" t="s">
        <v>221</v>
      </c>
      <c r="G168" s="245"/>
      <c r="H168" s="248">
        <v>0.45000000000000001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147</v>
      </c>
      <c r="AU168" s="254" t="s">
        <v>84</v>
      </c>
      <c r="AV168" s="14" t="s">
        <v>84</v>
      </c>
      <c r="AW168" s="14" t="s">
        <v>36</v>
      </c>
      <c r="AX168" s="14" t="s">
        <v>74</v>
      </c>
      <c r="AY168" s="254" t="s">
        <v>135</v>
      </c>
    </row>
    <row r="169" s="14" customFormat="1">
      <c r="A169" s="14"/>
      <c r="B169" s="244"/>
      <c r="C169" s="245"/>
      <c r="D169" s="235" t="s">
        <v>147</v>
      </c>
      <c r="E169" s="246" t="s">
        <v>19</v>
      </c>
      <c r="F169" s="247" t="s">
        <v>222</v>
      </c>
      <c r="G169" s="245"/>
      <c r="H169" s="248">
        <v>0.40000000000000002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147</v>
      </c>
      <c r="AU169" s="254" t="s">
        <v>84</v>
      </c>
      <c r="AV169" s="14" t="s">
        <v>84</v>
      </c>
      <c r="AW169" s="14" t="s">
        <v>36</v>
      </c>
      <c r="AX169" s="14" t="s">
        <v>74</v>
      </c>
      <c r="AY169" s="254" t="s">
        <v>135</v>
      </c>
    </row>
    <row r="170" s="15" customFormat="1">
      <c r="A170" s="15"/>
      <c r="B170" s="255"/>
      <c r="C170" s="256"/>
      <c r="D170" s="235" t="s">
        <v>147</v>
      </c>
      <c r="E170" s="257" t="s">
        <v>19</v>
      </c>
      <c r="F170" s="258" t="s">
        <v>152</v>
      </c>
      <c r="G170" s="256"/>
      <c r="H170" s="259">
        <v>0.85000000000000009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5" t="s">
        <v>147</v>
      </c>
      <c r="AU170" s="265" t="s">
        <v>84</v>
      </c>
      <c r="AV170" s="15" t="s">
        <v>143</v>
      </c>
      <c r="AW170" s="15" t="s">
        <v>36</v>
      </c>
      <c r="AX170" s="15" t="s">
        <v>82</v>
      </c>
      <c r="AY170" s="265" t="s">
        <v>135</v>
      </c>
    </row>
    <row r="171" s="2" customFormat="1" ht="24.15" customHeight="1">
      <c r="A171" s="41"/>
      <c r="B171" s="42"/>
      <c r="C171" s="215" t="s">
        <v>223</v>
      </c>
      <c r="D171" s="215" t="s">
        <v>138</v>
      </c>
      <c r="E171" s="216" t="s">
        <v>224</v>
      </c>
      <c r="F171" s="217" t="s">
        <v>225</v>
      </c>
      <c r="G171" s="218" t="s">
        <v>141</v>
      </c>
      <c r="H171" s="219">
        <v>27.698</v>
      </c>
      <c r="I171" s="220"/>
      <c r="J171" s="221">
        <f>ROUND(I171*H171,2)</f>
        <v>0</v>
      </c>
      <c r="K171" s="217" t="s">
        <v>142</v>
      </c>
      <c r="L171" s="47"/>
      <c r="M171" s="222" t="s">
        <v>19</v>
      </c>
      <c r="N171" s="223" t="s">
        <v>45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0.0050000000000000001</v>
      </c>
      <c r="T171" s="225">
        <f>S171*H171</f>
        <v>0.13849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143</v>
      </c>
      <c r="AT171" s="226" t="s">
        <v>138</v>
      </c>
      <c r="AU171" s="226" t="s">
        <v>84</v>
      </c>
      <c r="AY171" s="20" t="s">
        <v>135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82</v>
      </c>
      <c r="BK171" s="227">
        <f>ROUND(I171*H171,2)</f>
        <v>0</v>
      </c>
      <c r="BL171" s="20" t="s">
        <v>143</v>
      </c>
      <c r="BM171" s="226" t="s">
        <v>226</v>
      </c>
    </row>
    <row r="172" s="2" customFormat="1">
      <c r="A172" s="41"/>
      <c r="B172" s="42"/>
      <c r="C172" s="43"/>
      <c r="D172" s="228" t="s">
        <v>145</v>
      </c>
      <c r="E172" s="43"/>
      <c r="F172" s="229" t="s">
        <v>227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145</v>
      </c>
      <c r="AU172" s="20" t="s">
        <v>84</v>
      </c>
    </row>
    <row r="173" s="13" customFormat="1">
      <c r="A173" s="13"/>
      <c r="B173" s="233"/>
      <c r="C173" s="234"/>
      <c r="D173" s="235" t="s">
        <v>147</v>
      </c>
      <c r="E173" s="236" t="s">
        <v>19</v>
      </c>
      <c r="F173" s="237" t="s">
        <v>148</v>
      </c>
      <c r="G173" s="234"/>
      <c r="H173" s="236" t="s">
        <v>19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147</v>
      </c>
      <c r="AU173" s="243" t="s">
        <v>84</v>
      </c>
      <c r="AV173" s="13" t="s">
        <v>82</v>
      </c>
      <c r="AW173" s="13" t="s">
        <v>36</v>
      </c>
      <c r="AX173" s="13" t="s">
        <v>74</v>
      </c>
      <c r="AY173" s="243" t="s">
        <v>135</v>
      </c>
    </row>
    <row r="174" s="13" customFormat="1">
      <c r="A174" s="13"/>
      <c r="B174" s="233"/>
      <c r="C174" s="234"/>
      <c r="D174" s="235" t="s">
        <v>147</v>
      </c>
      <c r="E174" s="236" t="s">
        <v>19</v>
      </c>
      <c r="F174" s="237" t="s">
        <v>179</v>
      </c>
      <c r="G174" s="234"/>
      <c r="H174" s="236" t="s">
        <v>19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147</v>
      </c>
      <c r="AU174" s="243" t="s">
        <v>84</v>
      </c>
      <c r="AV174" s="13" t="s">
        <v>82</v>
      </c>
      <c r="AW174" s="13" t="s">
        <v>36</v>
      </c>
      <c r="AX174" s="13" t="s">
        <v>74</v>
      </c>
      <c r="AY174" s="243" t="s">
        <v>135</v>
      </c>
    </row>
    <row r="175" s="14" customFormat="1">
      <c r="A175" s="14"/>
      <c r="B175" s="244"/>
      <c r="C175" s="245"/>
      <c r="D175" s="235" t="s">
        <v>147</v>
      </c>
      <c r="E175" s="246" t="s">
        <v>19</v>
      </c>
      <c r="F175" s="247" t="s">
        <v>228</v>
      </c>
      <c r="G175" s="245"/>
      <c r="H175" s="248">
        <v>13.949999999999999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147</v>
      </c>
      <c r="AU175" s="254" t="s">
        <v>84</v>
      </c>
      <c r="AV175" s="14" t="s">
        <v>84</v>
      </c>
      <c r="AW175" s="14" t="s">
        <v>36</v>
      </c>
      <c r="AX175" s="14" t="s">
        <v>74</v>
      </c>
      <c r="AY175" s="254" t="s">
        <v>135</v>
      </c>
    </row>
    <row r="176" s="14" customFormat="1">
      <c r="A176" s="14"/>
      <c r="B176" s="244"/>
      <c r="C176" s="245"/>
      <c r="D176" s="235" t="s">
        <v>147</v>
      </c>
      <c r="E176" s="246" t="s">
        <v>19</v>
      </c>
      <c r="F176" s="247" t="s">
        <v>229</v>
      </c>
      <c r="G176" s="245"/>
      <c r="H176" s="248">
        <v>-4.0759999999999996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147</v>
      </c>
      <c r="AU176" s="254" t="s">
        <v>84</v>
      </c>
      <c r="AV176" s="14" t="s">
        <v>84</v>
      </c>
      <c r="AW176" s="14" t="s">
        <v>36</v>
      </c>
      <c r="AX176" s="14" t="s">
        <v>74</v>
      </c>
      <c r="AY176" s="254" t="s">
        <v>135</v>
      </c>
    </row>
    <row r="177" s="13" customFormat="1">
      <c r="A177" s="13"/>
      <c r="B177" s="233"/>
      <c r="C177" s="234"/>
      <c r="D177" s="235" t="s">
        <v>147</v>
      </c>
      <c r="E177" s="236" t="s">
        <v>19</v>
      </c>
      <c r="F177" s="237" t="s">
        <v>181</v>
      </c>
      <c r="G177" s="234"/>
      <c r="H177" s="236" t="s">
        <v>19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147</v>
      </c>
      <c r="AU177" s="243" t="s">
        <v>84</v>
      </c>
      <c r="AV177" s="13" t="s">
        <v>82</v>
      </c>
      <c r="AW177" s="13" t="s">
        <v>36</v>
      </c>
      <c r="AX177" s="13" t="s">
        <v>74</v>
      </c>
      <c r="AY177" s="243" t="s">
        <v>135</v>
      </c>
    </row>
    <row r="178" s="14" customFormat="1">
      <c r="A178" s="14"/>
      <c r="B178" s="244"/>
      <c r="C178" s="245"/>
      <c r="D178" s="235" t="s">
        <v>147</v>
      </c>
      <c r="E178" s="246" t="s">
        <v>19</v>
      </c>
      <c r="F178" s="247" t="s">
        <v>230</v>
      </c>
      <c r="G178" s="245"/>
      <c r="H178" s="248">
        <v>21.449999999999999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147</v>
      </c>
      <c r="AU178" s="254" t="s">
        <v>84</v>
      </c>
      <c r="AV178" s="14" t="s">
        <v>84</v>
      </c>
      <c r="AW178" s="14" t="s">
        <v>36</v>
      </c>
      <c r="AX178" s="14" t="s">
        <v>74</v>
      </c>
      <c r="AY178" s="254" t="s">
        <v>135</v>
      </c>
    </row>
    <row r="179" s="14" customFormat="1">
      <c r="A179" s="14"/>
      <c r="B179" s="244"/>
      <c r="C179" s="245"/>
      <c r="D179" s="235" t="s">
        <v>147</v>
      </c>
      <c r="E179" s="246" t="s">
        <v>19</v>
      </c>
      <c r="F179" s="247" t="s">
        <v>231</v>
      </c>
      <c r="G179" s="245"/>
      <c r="H179" s="248">
        <v>-3.6259999999999999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147</v>
      </c>
      <c r="AU179" s="254" t="s">
        <v>84</v>
      </c>
      <c r="AV179" s="14" t="s">
        <v>84</v>
      </c>
      <c r="AW179" s="14" t="s">
        <v>36</v>
      </c>
      <c r="AX179" s="14" t="s">
        <v>74</v>
      </c>
      <c r="AY179" s="254" t="s">
        <v>135</v>
      </c>
    </row>
    <row r="180" s="15" customFormat="1">
      <c r="A180" s="15"/>
      <c r="B180" s="255"/>
      <c r="C180" s="256"/>
      <c r="D180" s="235" t="s">
        <v>147</v>
      </c>
      <c r="E180" s="257" t="s">
        <v>19</v>
      </c>
      <c r="F180" s="258" t="s">
        <v>152</v>
      </c>
      <c r="G180" s="256"/>
      <c r="H180" s="259">
        <v>27.697999999999997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5" t="s">
        <v>147</v>
      </c>
      <c r="AU180" s="265" t="s">
        <v>84</v>
      </c>
      <c r="AV180" s="15" t="s">
        <v>143</v>
      </c>
      <c r="AW180" s="15" t="s">
        <v>36</v>
      </c>
      <c r="AX180" s="15" t="s">
        <v>82</v>
      </c>
      <c r="AY180" s="265" t="s">
        <v>135</v>
      </c>
    </row>
    <row r="181" s="2" customFormat="1" ht="24.15" customHeight="1">
      <c r="A181" s="41"/>
      <c r="B181" s="42"/>
      <c r="C181" s="215" t="s">
        <v>8</v>
      </c>
      <c r="D181" s="215" t="s">
        <v>138</v>
      </c>
      <c r="E181" s="216" t="s">
        <v>232</v>
      </c>
      <c r="F181" s="217" t="s">
        <v>233</v>
      </c>
      <c r="G181" s="218" t="s">
        <v>141</v>
      </c>
      <c r="H181" s="219">
        <v>67.742000000000004</v>
      </c>
      <c r="I181" s="220"/>
      <c r="J181" s="221">
        <f>ROUND(I181*H181,2)</f>
        <v>0</v>
      </c>
      <c r="K181" s="217" t="s">
        <v>142</v>
      </c>
      <c r="L181" s="47"/>
      <c r="M181" s="222" t="s">
        <v>19</v>
      </c>
      <c r="N181" s="223" t="s">
        <v>45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0.050999999999999997</v>
      </c>
      <c r="T181" s="225">
        <f>S181*H181</f>
        <v>3.4548420000000002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143</v>
      </c>
      <c r="AT181" s="226" t="s">
        <v>138</v>
      </c>
      <c r="AU181" s="226" t="s">
        <v>84</v>
      </c>
      <c r="AY181" s="20" t="s">
        <v>135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82</v>
      </c>
      <c r="BK181" s="227">
        <f>ROUND(I181*H181,2)</f>
        <v>0</v>
      </c>
      <c r="BL181" s="20" t="s">
        <v>143</v>
      </c>
      <c r="BM181" s="226" t="s">
        <v>234</v>
      </c>
    </row>
    <row r="182" s="2" customFormat="1">
      <c r="A182" s="41"/>
      <c r="B182" s="42"/>
      <c r="C182" s="43"/>
      <c r="D182" s="228" t="s">
        <v>145</v>
      </c>
      <c r="E182" s="43"/>
      <c r="F182" s="229" t="s">
        <v>235</v>
      </c>
      <c r="G182" s="43"/>
      <c r="H182" s="43"/>
      <c r="I182" s="230"/>
      <c r="J182" s="43"/>
      <c r="K182" s="43"/>
      <c r="L182" s="47"/>
      <c r="M182" s="231"/>
      <c r="N182" s="23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145</v>
      </c>
      <c r="AU182" s="20" t="s">
        <v>84</v>
      </c>
    </row>
    <row r="183" s="13" customFormat="1">
      <c r="A183" s="13"/>
      <c r="B183" s="233"/>
      <c r="C183" s="234"/>
      <c r="D183" s="235" t="s">
        <v>147</v>
      </c>
      <c r="E183" s="236" t="s">
        <v>19</v>
      </c>
      <c r="F183" s="237" t="s">
        <v>148</v>
      </c>
      <c r="G183" s="234"/>
      <c r="H183" s="236" t="s">
        <v>19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147</v>
      </c>
      <c r="AU183" s="243" t="s">
        <v>84</v>
      </c>
      <c r="AV183" s="13" t="s">
        <v>82</v>
      </c>
      <c r="AW183" s="13" t="s">
        <v>36</v>
      </c>
      <c r="AX183" s="13" t="s">
        <v>74</v>
      </c>
      <c r="AY183" s="243" t="s">
        <v>135</v>
      </c>
    </row>
    <row r="184" s="13" customFormat="1">
      <c r="A184" s="13"/>
      <c r="B184" s="233"/>
      <c r="C184" s="234"/>
      <c r="D184" s="235" t="s">
        <v>147</v>
      </c>
      <c r="E184" s="236" t="s">
        <v>19</v>
      </c>
      <c r="F184" s="237" t="s">
        <v>179</v>
      </c>
      <c r="G184" s="234"/>
      <c r="H184" s="236" t="s">
        <v>19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147</v>
      </c>
      <c r="AU184" s="243" t="s">
        <v>84</v>
      </c>
      <c r="AV184" s="13" t="s">
        <v>82</v>
      </c>
      <c r="AW184" s="13" t="s">
        <v>36</v>
      </c>
      <c r="AX184" s="13" t="s">
        <v>74</v>
      </c>
      <c r="AY184" s="243" t="s">
        <v>135</v>
      </c>
    </row>
    <row r="185" s="14" customFormat="1">
      <c r="A185" s="14"/>
      <c r="B185" s="244"/>
      <c r="C185" s="245"/>
      <c r="D185" s="235" t="s">
        <v>147</v>
      </c>
      <c r="E185" s="246" t="s">
        <v>19</v>
      </c>
      <c r="F185" s="247" t="s">
        <v>236</v>
      </c>
      <c r="G185" s="245"/>
      <c r="H185" s="248">
        <v>21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147</v>
      </c>
      <c r="AU185" s="254" t="s">
        <v>84</v>
      </c>
      <c r="AV185" s="14" t="s">
        <v>84</v>
      </c>
      <c r="AW185" s="14" t="s">
        <v>36</v>
      </c>
      <c r="AX185" s="14" t="s">
        <v>74</v>
      </c>
      <c r="AY185" s="254" t="s">
        <v>135</v>
      </c>
    </row>
    <row r="186" s="14" customFormat="1">
      <c r="A186" s="14"/>
      <c r="B186" s="244"/>
      <c r="C186" s="245"/>
      <c r="D186" s="235" t="s">
        <v>147</v>
      </c>
      <c r="E186" s="246" t="s">
        <v>19</v>
      </c>
      <c r="F186" s="247" t="s">
        <v>237</v>
      </c>
      <c r="G186" s="245"/>
      <c r="H186" s="248">
        <v>-7.3159999999999998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147</v>
      </c>
      <c r="AU186" s="254" t="s">
        <v>84</v>
      </c>
      <c r="AV186" s="14" t="s">
        <v>84</v>
      </c>
      <c r="AW186" s="14" t="s">
        <v>36</v>
      </c>
      <c r="AX186" s="14" t="s">
        <v>74</v>
      </c>
      <c r="AY186" s="254" t="s">
        <v>135</v>
      </c>
    </row>
    <row r="187" s="13" customFormat="1">
      <c r="A187" s="13"/>
      <c r="B187" s="233"/>
      <c r="C187" s="234"/>
      <c r="D187" s="235" t="s">
        <v>147</v>
      </c>
      <c r="E187" s="236" t="s">
        <v>19</v>
      </c>
      <c r="F187" s="237" t="s">
        <v>181</v>
      </c>
      <c r="G187" s="234"/>
      <c r="H187" s="236" t="s">
        <v>19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147</v>
      </c>
      <c r="AU187" s="243" t="s">
        <v>84</v>
      </c>
      <c r="AV187" s="13" t="s">
        <v>82</v>
      </c>
      <c r="AW187" s="13" t="s">
        <v>36</v>
      </c>
      <c r="AX187" s="13" t="s">
        <v>74</v>
      </c>
      <c r="AY187" s="243" t="s">
        <v>135</v>
      </c>
    </row>
    <row r="188" s="14" customFormat="1">
      <c r="A188" s="14"/>
      <c r="B188" s="244"/>
      <c r="C188" s="245"/>
      <c r="D188" s="235" t="s">
        <v>147</v>
      </c>
      <c r="E188" s="246" t="s">
        <v>19</v>
      </c>
      <c r="F188" s="247" t="s">
        <v>238</v>
      </c>
      <c r="G188" s="245"/>
      <c r="H188" s="248">
        <v>39.719999999999999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147</v>
      </c>
      <c r="AU188" s="254" t="s">
        <v>84</v>
      </c>
      <c r="AV188" s="14" t="s">
        <v>84</v>
      </c>
      <c r="AW188" s="14" t="s">
        <v>36</v>
      </c>
      <c r="AX188" s="14" t="s">
        <v>74</v>
      </c>
      <c r="AY188" s="254" t="s">
        <v>135</v>
      </c>
    </row>
    <row r="189" s="14" customFormat="1">
      <c r="A189" s="14"/>
      <c r="B189" s="244"/>
      <c r="C189" s="245"/>
      <c r="D189" s="235" t="s">
        <v>147</v>
      </c>
      <c r="E189" s="246" t="s">
        <v>19</v>
      </c>
      <c r="F189" s="247" t="s">
        <v>239</v>
      </c>
      <c r="G189" s="245"/>
      <c r="H189" s="248">
        <v>-1.5760000000000001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147</v>
      </c>
      <c r="AU189" s="254" t="s">
        <v>84</v>
      </c>
      <c r="AV189" s="14" t="s">
        <v>84</v>
      </c>
      <c r="AW189" s="14" t="s">
        <v>36</v>
      </c>
      <c r="AX189" s="14" t="s">
        <v>74</v>
      </c>
      <c r="AY189" s="254" t="s">
        <v>135</v>
      </c>
    </row>
    <row r="190" s="13" customFormat="1">
      <c r="A190" s="13"/>
      <c r="B190" s="233"/>
      <c r="C190" s="234"/>
      <c r="D190" s="235" t="s">
        <v>147</v>
      </c>
      <c r="E190" s="236" t="s">
        <v>19</v>
      </c>
      <c r="F190" s="237" t="s">
        <v>183</v>
      </c>
      <c r="G190" s="234"/>
      <c r="H190" s="236" t="s">
        <v>19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147</v>
      </c>
      <c r="AU190" s="243" t="s">
        <v>84</v>
      </c>
      <c r="AV190" s="13" t="s">
        <v>82</v>
      </c>
      <c r="AW190" s="13" t="s">
        <v>36</v>
      </c>
      <c r="AX190" s="13" t="s">
        <v>74</v>
      </c>
      <c r="AY190" s="243" t="s">
        <v>135</v>
      </c>
    </row>
    <row r="191" s="14" customFormat="1">
      <c r="A191" s="14"/>
      <c r="B191" s="244"/>
      <c r="C191" s="245"/>
      <c r="D191" s="235" t="s">
        <v>147</v>
      </c>
      <c r="E191" s="246" t="s">
        <v>19</v>
      </c>
      <c r="F191" s="247" t="s">
        <v>240</v>
      </c>
      <c r="G191" s="245"/>
      <c r="H191" s="248">
        <v>10.949999999999999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147</v>
      </c>
      <c r="AU191" s="254" t="s">
        <v>84</v>
      </c>
      <c r="AV191" s="14" t="s">
        <v>84</v>
      </c>
      <c r="AW191" s="14" t="s">
        <v>36</v>
      </c>
      <c r="AX191" s="14" t="s">
        <v>74</v>
      </c>
      <c r="AY191" s="254" t="s">
        <v>135</v>
      </c>
    </row>
    <row r="192" s="14" customFormat="1">
      <c r="A192" s="14"/>
      <c r="B192" s="244"/>
      <c r="C192" s="245"/>
      <c r="D192" s="235" t="s">
        <v>147</v>
      </c>
      <c r="E192" s="246" t="s">
        <v>19</v>
      </c>
      <c r="F192" s="247" t="s">
        <v>164</v>
      </c>
      <c r="G192" s="245"/>
      <c r="H192" s="248">
        <v>2.3100000000000001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147</v>
      </c>
      <c r="AU192" s="254" t="s">
        <v>84</v>
      </c>
      <c r="AV192" s="14" t="s">
        <v>84</v>
      </c>
      <c r="AW192" s="14" t="s">
        <v>36</v>
      </c>
      <c r="AX192" s="14" t="s">
        <v>74</v>
      </c>
      <c r="AY192" s="254" t="s">
        <v>135</v>
      </c>
    </row>
    <row r="193" s="14" customFormat="1">
      <c r="A193" s="14"/>
      <c r="B193" s="244"/>
      <c r="C193" s="245"/>
      <c r="D193" s="235" t="s">
        <v>147</v>
      </c>
      <c r="E193" s="246" t="s">
        <v>19</v>
      </c>
      <c r="F193" s="247" t="s">
        <v>241</v>
      </c>
      <c r="G193" s="245"/>
      <c r="H193" s="248">
        <v>-2.7759999999999998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147</v>
      </c>
      <c r="AU193" s="254" t="s">
        <v>84</v>
      </c>
      <c r="AV193" s="14" t="s">
        <v>84</v>
      </c>
      <c r="AW193" s="14" t="s">
        <v>36</v>
      </c>
      <c r="AX193" s="14" t="s">
        <v>74</v>
      </c>
      <c r="AY193" s="254" t="s">
        <v>135</v>
      </c>
    </row>
    <row r="194" s="14" customFormat="1">
      <c r="A194" s="14"/>
      <c r="B194" s="244"/>
      <c r="C194" s="245"/>
      <c r="D194" s="235" t="s">
        <v>147</v>
      </c>
      <c r="E194" s="246" t="s">
        <v>19</v>
      </c>
      <c r="F194" s="247" t="s">
        <v>242</v>
      </c>
      <c r="G194" s="245"/>
      <c r="H194" s="248">
        <v>9.1500000000000004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147</v>
      </c>
      <c r="AU194" s="254" t="s">
        <v>84</v>
      </c>
      <c r="AV194" s="14" t="s">
        <v>84</v>
      </c>
      <c r="AW194" s="14" t="s">
        <v>36</v>
      </c>
      <c r="AX194" s="14" t="s">
        <v>74</v>
      </c>
      <c r="AY194" s="254" t="s">
        <v>135</v>
      </c>
    </row>
    <row r="195" s="14" customFormat="1">
      <c r="A195" s="14"/>
      <c r="B195" s="244"/>
      <c r="C195" s="245"/>
      <c r="D195" s="235" t="s">
        <v>147</v>
      </c>
      <c r="E195" s="246" t="s">
        <v>19</v>
      </c>
      <c r="F195" s="247" t="s">
        <v>164</v>
      </c>
      <c r="G195" s="245"/>
      <c r="H195" s="248">
        <v>2.3100000000000001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147</v>
      </c>
      <c r="AU195" s="254" t="s">
        <v>84</v>
      </c>
      <c r="AV195" s="14" t="s">
        <v>84</v>
      </c>
      <c r="AW195" s="14" t="s">
        <v>36</v>
      </c>
      <c r="AX195" s="14" t="s">
        <v>74</v>
      </c>
      <c r="AY195" s="254" t="s">
        <v>135</v>
      </c>
    </row>
    <row r="196" s="14" customFormat="1">
      <c r="A196" s="14"/>
      <c r="B196" s="244"/>
      <c r="C196" s="245"/>
      <c r="D196" s="235" t="s">
        <v>147</v>
      </c>
      <c r="E196" s="246" t="s">
        <v>19</v>
      </c>
      <c r="F196" s="247" t="s">
        <v>243</v>
      </c>
      <c r="G196" s="245"/>
      <c r="H196" s="248">
        <v>0.42999999999999999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147</v>
      </c>
      <c r="AU196" s="254" t="s">
        <v>84</v>
      </c>
      <c r="AV196" s="14" t="s">
        <v>84</v>
      </c>
      <c r="AW196" s="14" t="s">
        <v>36</v>
      </c>
      <c r="AX196" s="14" t="s">
        <v>74</v>
      </c>
      <c r="AY196" s="254" t="s">
        <v>135</v>
      </c>
    </row>
    <row r="197" s="14" customFormat="1">
      <c r="A197" s="14"/>
      <c r="B197" s="244"/>
      <c r="C197" s="245"/>
      <c r="D197" s="235" t="s">
        <v>147</v>
      </c>
      <c r="E197" s="246" t="s">
        <v>19</v>
      </c>
      <c r="F197" s="247" t="s">
        <v>244</v>
      </c>
      <c r="G197" s="245"/>
      <c r="H197" s="248">
        <v>-1.6399999999999999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147</v>
      </c>
      <c r="AU197" s="254" t="s">
        <v>84</v>
      </c>
      <c r="AV197" s="14" t="s">
        <v>84</v>
      </c>
      <c r="AW197" s="14" t="s">
        <v>36</v>
      </c>
      <c r="AX197" s="14" t="s">
        <v>74</v>
      </c>
      <c r="AY197" s="254" t="s">
        <v>135</v>
      </c>
    </row>
    <row r="198" s="13" customFormat="1">
      <c r="A198" s="13"/>
      <c r="B198" s="233"/>
      <c r="C198" s="234"/>
      <c r="D198" s="235" t="s">
        <v>147</v>
      </c>
      <c r="E198" s="236" t="s">
        <v>19</v>
      </c>
      <c r="F198" s="237" t="s">
        <v>185</v>
      </c>
      <c r="G198" s="234"/>
      <c r="H198" s="236" t="s">
        <v>19</v>
      </c>
      <c r="I198" s="238"/>
      <c r="J198" s="234"/>
      <c r="K198" s="234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147</v>
      </c>
      <c r="AU198" s="243" t="s">
        <v>84</v>
      </c>
      <c r="AV198" s="13" t="s">
        <v>82</v>
      </c>
      <c r="AW198" s="13" t="s">
        <v>36</v>
      </c>
      <c r="AX198" s="13" t="s">
        <v>74</v>
      </c>
      <c r="AY198" s="243" t="s">
        <v>135</v>
      </c>
    </row>
    <row r="199" s="14" customFormat="1">
      <c r="A199" s="14"/>
      <c r="B199" s="244"/>
      <c r="C199" s="245"/>
      <c r="D199" s="235" t="s">
        <v>147</v>
      </c>
      <c r="E199" s="246" t="s">
        <v>19</v>
      </c>
      <c r="F199" s="247" t="s">
        <v>245</v>
      </c>
      <c r="G199" s="245"/>
      <c r="H199" s="248">
        <v>10.199999999999999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147</v>
      </c>
      <c r="AU199" s="254" t="s">
        <v>84</v>
      </c>
      <c r="AV199" s="14" t="s">
        <v>84</v>
      </c>
      <c r="AW199" s="14" t="s">
        <v>36</v>
      </c>
      <c r="AX199" s="14" t="s">
        <v>74</v>
      </c>
      <c r="AY199" s="254" t="s">
        <v>135</v>
      </c>
    </row>
    <row r="200" s="14" customFormat="1">
      <c r="A200" s="14"/>
      <c r="B200" s="244"/>
      <c r="C200" s="245"/>
      <c r="D200" s="235" t="s">
        <v>147</v>
      </c>
      <c r="E200" s="246" t="s">
        <v>19</v>
      </c>
      <c r="F200" s="247" t="s">
        <v>246</v>
      </c>
      <c r="G200" s="245"/>
      <c r="H200" s="248">
        <v>3.0600000000000001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147</v>
      </c>
      <c r="AU200" s="254" t="s">
        <v>84</v>
      </c>
      <c r="AV200" s="14" t="s">
        <v>84</v>
      </c>
      <c r="AW200" s="14" t="s">
        <v>36</v>
      </c>
      <c r="AX200" s="14" t="s">
        <v>74</v>
      </c>
      <c r="AY200" s="254" t="s">
        <v>135</v>
      </c>
    </row>
    <row r="201" s="14" customFormat="1">
      <c r="A201" s="14"/>
      <c r="B201" s="244"/>
      <c r="C201" s="245"/>
      <c r="D201" s="235" t="s">
        <v>147</v>
      </c>
      <c r="E201" s="246" t="s">
        <v>19</v>
      </c>
      <c r="F201" s="247" t="s">
        <v>247</v>
      </c>
      <c r="G201" s="245"/>
      <c r="H201" s="248">
        <v>-1.1819999999999999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147</v>
      </c>
      <c r="AU201" s="254" t="s">
        <v>84</v>
      </c>
      <c r="AV201" s="14" t="s">
        <v>84</v>
      </c>
      <c r="AW201" s="14" t="s">
        <v>36</v>
      </c>
      <c r="AX201" s="14" t="s">
        <v>74</v>
      </c>
      <c r="AY201" s="254" t="s">
        <v>135</v>
      </c>
    </row>
    <row r="202" s="13" customFormat="1">
      <c r="A202" s="13"/>
      <c r="B202" s="233"/>
      <c r="C202" s="234"/>
      <c r="D202" s="235" t="s">
        <v>147</v>
      </c>
      <c r="E202" s="236" t="s">
        <v>19</v>
      </c>
      <c r="F202" s="237" t="s">
        <v>187</v>
      </c>
      <c r="G202" s="234"/>
      <c r="H202" s="236" t="s">
        <v>19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147</v>
      </c>
      <c r="AU202" s="243" t="s">
        <v>84</v>
      </c>
      <c r="AV202" s="13" t="s">
        <v>82</v>
      </c>
      <c r="AW202" s="13" t="s">
        <v>36</v>
      </c>
      <c r="AX202" s="13" t="s">
        <v>74</v>
      </c>
      <c r="AY202" s="243" t="s">
        <v>135</v>
      </c>
    </row>
    <row r="203" s="14" customFormat="1">
      <c r="A203" s="14"/>
      <c r="B203" s="244"/>
      <c r="C203" s="245"/>
      <c r="D203" s="235" t="s">
        <v>147</v>
      </c>
      <c r="E203" s="246" t="s">
        <v>19</v>
      </c>
      <c r="F203" s="247" t="s">
        <v>248</v>
      </c>
      <c r="G203" s="245"/>
      <c r="H203" s="248">
        <v>10.199999999999999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147</v>
      </c>
      <c r="AU203" s="254" t="s">
        <v>84</v>
      </c>
      <c r="AV203" s="14" t="s">
        <v>84</v>
      </c>
      <c r="AW203" s="14" t="s">
        <v>36</v>
      </c>
      <c r="AX203" s="14" t="s">
        <v>74</v>
      </c>
      <c r="AY203" s="254" t="s">
        <v>135</v>
      </c>
    </row>
    <row r="204" s="14" customFormat="1">
      <c r="A204" s="14"/>
      <c r="B204" s="244"/>
      <c r="C204" s="245"/>
      <c r="D204" s="235" t="s">
        <v>147</v>
      </c>
      <c r="E204" s="246" t="s">
        <v>19</v>
      </c>
      <c r="F204" s="247" t="s">
        <v>249</v>
      </c>
      <c r="G204" s="245"/>
      <c r="H204" s="248">
        <v>0.17599999999999999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147</v>
      </c>
      <c r="AU204" s="254" t="s">
        <v>84</v>
      </c>
      <c r="AV204" s="14" t="s">
        <v>84</v>
      </c>
      <c r="AW204" s="14" t="s">
        <v>36</v>
      </c>
      <c r="AX204" s="14" t="s">
        <v>74</v>
      </c>
      <c r="AY204" s="254" t="s">
        <v>135</v>
      </c>
    </row>
    <row r="205" s="14" customFormat="1">
      <c r="A205" s="14"/>
      <c r="B205" s="244"/>
      <c r="C205" s="245"/>
      <c r="D205" s="235" t="s">
        <v>147</v>
      </c>
      <c r="E205" s="246" t="s">
        <v>19</v>
      </c>
      <c r="F205" s="247" t="s">
        <v>246</v>
      </c>
      <c r="G205" s="245"/>
      <c r="H205" s="248">
        <v>3.0600000000000001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147</v>
      </c>
      <c r="AU205" s="254" t="s">
        <v>84</v>
      </c>
      <c r="AV205" s="14" t="s">
        <v>84</v>
      </c>
      <c r="AW205" s="14" t="s">
        <v>36</v>
      </c>
      <c r="AX205" s="14" t="s">
        <v>74</v>
      </c>
      <c r="AY205" s="254" t="s">
        <v>135</v>
      </c>
    </row>
    <row r="206" s="14" customFormat="1">
      <c r="A206" s="14"/>
      <c r="B206" s="244"/>
      <c r="C206" s="245"/>
      <c r="D206" s="235" t="s">
        <v>147</v>
      </c>
      <c r="E206" s="246" t="s">
        <v>19</v>
      </c>
      <c r="F206" s="247" t="s">
        <v>250</v>
      </c>
      <c r="G206" s="245"/>
      <c r="H206" s="248">
        <v>-1.6220000000000001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147</v>
      </c>
      <c r="AU206" s="254" t="s">
        <v>84</v>
      </c>
      <c r="AV206" s="14" t="s">
        <v>84</v>
      </c>
      <c r="AW206" s="14" t="s">
        <v>36</v>
      </c>
      <c r="AX206" s="14" t="s">
        <v>74</v>
      </c>
      <c r="AY206" s="254" t="s">
        <v>135</v>
      </c>
    </row>
    <row r="207" s="16" customFormat="1">
      <c r="A207" s="16"/>
      <c r="B207" s="266"/>
      <c r="C207" s="267"/>
      <c r="D207" s="235" t="s">
        <v>147</v>
      </c>
      <c r="E207" s="268" t="s">
        <v>19</v>
      </c>
      <c r="F207" s="269" t="s">
        <v>251</v>
      </c>
      <c r="G207" s="267"/>
      <c r="H207" s="270">
        <v>96.454000000000022</v>
      </c>
      <c r="I207" s="271"/>
      <c r="J207" s="267"/>
      <c r="K207" s="267"/>
      <c r="L207" s="272"/>
      <c r="M207" s="273"/>
      <c r="N207" s="274"/>
      <c r="O207" s="274"/>
      <c r="P207" s="274"/>
      <c r="Q207" s="274"/>
      <c r="R207" s="274"/>
      <c r="S207" s="274"/>
      <c r="T207" s="275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76" t="s">
        <v>147</v>
      </c>
      <c r="AU207" s="276" t="s">
        <v>84</v>
      </c>
      <c r="AV207" s="16" t="s">
        <v>157</v>
      </c>
      <c r="AW207" s="16" t="s">
        <v>36</v>
      </c>
      <c r="AX207" s="16" t="s">
        <v>74</v>
      </c>
      <c r="AY207" s="276" t="s">
        <v>135</v>
      </c>
    </row>
    <row r="208" s="13" customFormat="1">
      <c r="A208" s="13"/>
      <c r="B208" s="233"/>
      <c r="C208" s="234"/>
      <c r="D208" s="235" t="s">
        <v>147</v>
      </c>
      <c r="E208" s="236" t="s">
        <v>19</v>
      </c>
      <c r="F208" s="237" t="s">
        <v>252</v>
      </c>
      <c r="G208" s="234"/>
      <c r="H208" s="236" t="s">
        <v>19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147</v>
      </c>
      <c r="AU208" s="243" t="s">
        <v>84</v>
      </c>
      <c r="AV208" s="13" t="s">
        <v>82</v>
      </c>
      <c r="AW208" s="13" t="s">
        <v>36</v>
      </c>
      <c r="AX208" s="13" t="s">
        <v>74</v>
      </c>
      <c r="AY208" s="243" t="s">
        <v>135</v>
      </c>
    </row>
    <row r="209" s="14" customFormat="1">
      <c r="A209" s="14"/>
      <c r="B209" s="244"/>
      <c r="C209" s="245"/>
      <c r="D209" s="235" t="s">
        <v>147</v>
      </c>
      <c r="E209" s="246" t="s">
        <v>19</v>
      </c>
      <c r="F209" s="247" t="s">
        <v>253</v>
      </c>
      <c r="G209" s="245"/>
      <c r="H209" s="248">
        <v>-28.712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147</v>
      </c>
      <c r="AU209" s="254" t="s">
        <v>84</v>
      </c>
      <c r="AV209" s="14" t="s">
        <v>84</v>
      </c>
      <c r="AW209" s="14" t="s">
        <v>36</v>
      </c>
      <c r="AX209" s="14" t="s">
        <v>74</v>
      </c>
      <c r="AY209" s="254" t="s">
        <v>135</v>
      </c>
    </row>
    <row r="210" s="16" customFormat="1">
      <c r="A210" s="16"/>
      <c r="B210" s="266"/>
      <c r="C210" s="267"/>
      <c r="D210" s="235" t="s">
        <v>147</v>
      </c>
      <c r="E210" s="268" t="s">
        <v>19</v>
      </c>
      <c r="F210" s="269" t="s">
        <v>251</v>
      </c>
      <c r="G210" s="267"/>
      <c r="H210" s="270">
        <v>-28.712</v>
      </c>
      <c r="I210" s="271"/>
      <c r="J210" s="267"/>
      <c r="K210" s="267"/>
      <c r="L210" s="272"/>
      <c r="M210" s="273"/>
      <c r="N210" s="274"/>
      <c r="O210" s="274"/>
      <c r="P210" s="274"/>
      <c r="Q210" s="274"/>
      <c r="R210" s="274"/>
      <c r="S210" s="274"/>
      <c r="T210" s="275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76" t="s">
        <v>147</v>
      </c>
      <c r="AU210" s="276" t="s">
        <v>84</v>
      </c>
      <c r="AV210" s="16" t="s">
        <v>157</v>
      </c>
      <c r="AW210" s="16" t="s">
        <v>36</v>
      </c>
      <c r="AX210" s="16" t="s">
        <v>74</v>
      </c>
      <c r="AY210" s="276" t="s">
        <v>135</v>
      </c>
    </row>
    <row r="211" s="15" customFormat="1">
      <c r="A211" s="15"/>
      <c r="B211" s="255"/>
      <c r="C211" s="256"/>
      <c r="D211" s="235" t="s">
        <v>147</v>
      </c>
      <c r="E211" s="257" t="s">
        <v>19</v>
      </c>
      <c r="F211" s="258" t="s">
        <v>152</v>
      </c>
      <c r="G211" s="256"/>
      <c r="H211" s="259">
        <v>67.742000000000019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147</v>
      </c>
      <c r="AU211" s="265" t="s">
        <v>84</v>
      </c>
      <c r="AV211" s="15" t="s">
        <v>143</v>
      </c>
      <c r="AW211" s="15" t="s">
        <v>36</v>
      </c>
      <c r="AX211" s="15" t="s">
        <v>82</v>
      </c>
      <c r="AY211" s="265" t="s">
        <v>135</v>
      </c>
    </row>
    <row r="212" s="2" customFormat="1" ht="24.15" customHeight="1">
      <c r="A212" s="41"/>
      <c r="B212" s="42"/>
      <c r="C212" s="215" t="s">
        <v>254</v>
      </c>
      <c r="D212" s="215" t="s">
        <v>138</v>
      </c>
      <c r="E212" s="216" t="s">
        <v>255</v>
      </c>
      <c r="F212" s="217" t="s">
        <v>256</v>
      </c>
      <c r="G212" s="218" t="s">
        <v>141</v>
      </c>
      <c r="H212" s="219">
        <v>28.712</v>
      </c>
      <c r="I212" s="220"/>
      <c r="J212" s="221">
        <f>ROUND(I212*H212,2)</f>
        <v>0</v>
      </c>
      <c r="K212" s="217" t="s">
        <v>142</v>
      </c>
      <c r="L212" s="47"/>
      <c r="M212" s="222" t="s">
        <v>19</v>
      </c>
      <c r="N212" s="223" t="s">
        <v>45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0.068000000000000005</v>
      </c>
      <c r="T212" s="225">
        <f>S212*H212</f>
        <v>1.9524160000000002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143</v>
      </c>
      <c r="AT212" s="226" t="s">
        <v>138</v>
      </c>
      <c r="AU212" s="226" t="s">
        <v>84</v>
      </c>
      <c r="AY212" s="20" t="s">
        <v>135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82</v>
      </c>
      <c r="BK212" s="227">
        <f>ROUND(I212*H212,2)</f>
        <v>0</v>
      </c>
      <c r="BL212" s="20" t="s">
        <v>143</v>
      </c>
      <c r="BM212" s="226" t="s">
        <v>257</v>
      </c>
    </row>
    <row r="213" s="2" customFormat="1">
      <c r="A213" s="41"/>
      <c r="B213" s="42"/>
      <c r="C213" s="43"/>
      <c r="D213" s="228" t="s">
        <v>145</v>
      </c>
      <c r="E213" s="43"/>
      <c r="F213" s="229" t="s">
        <v>258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145</v>
      </c>
      <c r="AU213" s="20" t="s">
        <v>84</v>
      </c>
    </row>
    <row r="214" s="13" customFormat="1">
      <c r="A214" s="13"/>
      <c r="B214" s="233"/>
      <c r="C214" s="234"/>
      <c r="D214" s="235" t="s">
        <v>147</v>
      </c>
      <c r="E214" s="236" t="s">
        <v>19</v>
      </c>
      <c r="F214" s="237" t="s">
        <v>148</v>
      </c>
      <c r="G214" s="234"/>
      <c r="H214" s="236" t="s">
        <v>19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147</v>
      </c>
      <c r="AU214" s="243" t="s">
        <v>84</v>
      </c>
      <c r="AV214" s="13" t="s">
        <v>82</v>
      </c>
      <c r="AW214" s="13" t="s">
        <v>36</v>
      </c>
      <c r="AX214" s="13" t="s">
        <v>74</v>
      </c>
      <c r="AY214" s="243" t="s">
        <v>135</v>
      </c>
    </row>
    <row r="215" s="13" customFormat="1">
      <c r="A215" s="13"/>
      <c r="B215" s="233"/>
      <c r="C215" s="234"/>
      <c r="D215" s="235" t="s">
        <v>147</v>
      </c>
      <c r="E215" s="236" t="s">
        <v>19</v>
      </c>
      <c r="F215" s="237" t="s">
        <v>185</v>
      </c>
      <c r="G215" s="234"/>
      <c r="H215" s="236" t="s">
        <v>19</v>
      </c>
      <c r="I215" s="238"/>
      <c r="J215" s="234"/>
      <c r="K215" s="234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147</v>
      </c>
      <c r="AU215" s="243" t="s">
        <v>84</v>
      </c>
      <c r="AV215" s="13" t="s">
        <v>82</v>
      </c>
      <c r="AW215" s="13" t="s">
        <v>36</v>
      </c>
      <c r="AX215" s="13" t="s">
        <v>74</v>
      </c>
      <c r="AY215" s="243" t="s">
        <v>135</v>
      </c>
    </row>
    <row r="216" s="14" customFormat="1">
      <c r="A216" s="14"/>
      <c r="B216" s="244"/>
      <c r="C216" s="245"/>
      <c r="D216" s="235" t="s">
        <v>147</v>
      </c>
      <c r="E216" s="246" t="s">
        <v>19</v>
      </c>
      <c r="F216" s="247" t="s">
        <v>259</v>
      </c>
      <c r="G216" s="245"/>
      <c r="H216" s="248">
        <v>6.9000000000000004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147</v>
      </c>
      <c r="AU216" s="254" t="s">
        <v>84</v>
      </c>
      <c r="AV216" s="14" t="s">
        <v>84</v>
      </c>
      <c r="AW216" s="14" t="s">
        <v>36</v>
      </c>
      <c r="AX216" s="14" t="s">
        <v>74</v>
      </c>
      <c r="AY216" s="254" t="s">
        <v>135</v>
      </c>
    </row>
    <row r="217" s="14" customFormat="1">
      <c r="A217" s="14"/>
      <c r="B217" s="244"/>
      <c r="C217" s="245"/>
      <c r="D217" s="235" t="s">
        <v>147</v>
      </c>
      <c r="E217" s="246" t="s">
        <v>19</v>
      </c>
      <c r="F217" s="247" t="s">
        <v>260</v>
      </c>
      <c r="G217" s="245"/>
      <c r="H217" s="248">
        <v>-0.90000000000000002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147</v>
      </c>
      <c r="AU217" s="254" t="s">
        <v>84</v>
      </c>
      <c r="AV217" s="14" t="s">
        <v>84</v>
      </c>
      <c r="AW217" s="14" t="s">
        <v>36</v>
      </c>
      <c r="AX217" s="14" t="s">
        <v>74</v>
      </c>
      <c r="AY217" s="254" t="s">
        <v>135</v>
      </c>
    </row>
    <row r="218" s="13" customFormat="1">
      <c r="A218" s="13"/>
      <c r="B218" s="233"/>
      <c r="C218" s="234"/>
      <c r="D218" s="235" t="s">
        <v>147</v>
      </c>
      <c r="E218" s="236" t="s">
        <v>19</v>
      </c>
      <c r="F218" s="237" t="s">
        <v>187</v>
      </c>
      <c r="G218" s="234"/>
      <c r="H218" s="236" t="s">
        <v>19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147</v>
      </c>
      <c r="AU218" s="243" t="s">
        <v>84</v>
      </c>
      <c r="AV218" s="13" t="s">
        <v>82</v>
      </c>
      <c r="AW218" s="13" t="s">
        <v>36</v>
      </c>
      <c r="AX218" s="13" t="s">
        <v>74</v>
      </c>
      <c r="AY218" s="243" t="s">
        <v>135</v>
      </c>
    </row>
    <row r="219" s="14" customFormat="1">
      <c r="A219" s="14"/>
      <c r="B219" s="244"/>
      <c r="C219" s="245"/>
      <c r="D219" s="235" t="s">
        <v>147</v>
      </c>
      <c r="E219" s="246" t="s">
        <v>19</v>
      </c>
      <c r="F219" s="247" t="s">
        <v>259</v>
      </c>
      <c r="G219" s="245"/>
      <c r="H219" s="248">
        <v>6.9000000000000004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147</v>
      </c>
      <c r="AU219" s="254" t="s">
        <v>84</v>
      </c>
      <c r="AV219" s="14" t="s">
        <v>84</v>
      </c>
      <c r="AW219" s="14" t="s">
        <v>36</v>
      </c>
      <c r="AX219" s="14" t="s">
        <v>74</v>
      </c>
      <c r="AY219" s="254" t="s">
        <v>135</v>
      </c>
    </row>
    <row r="220" s="14" customFormat="1">
      <c r="A220" s="14"/>
      <c r="B220" s="244"/>
      <c r="C220" s="245"/>
      <c r="D220" s="235" t="s">
        <v>147</v>
      </c>
      <c r="E220" s="246" t="s">
        <v>19</v>
      </c>
      <c r="F220" s="247" t="s">
        <v>260</v>
      </c>
      <c r="G220" s="245"/>
      <c r="H220" s="248">
        <v>-0.90000000000000002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147</v>
      </c>
      <c r="AU220" s="254" t="s">
        <v>84</v>
      </c>
      <c r="AV220" s="14" t="s">
        <v>84</v>
      </c>
      <c r="AW220" s="14" t="s">
        <v>36</v>
      </c>
      <c r="AX220" s="14" t="s">
        <v>74</v>
      </c>
      <c r="AY220" s="254" t="s">
        <v>135</v>
      </c>
    </row>
    <row r="221" s="13" customFormat="1">
      <c r="A221" s="13"/>
      <c r="B221" s="233"/>
      <c r="C221" s="234"/>
      <c r="D221" s="235" t="s">
        <v>147</v>
      </c>
      <c r="E221" s="236" t="s">
        <v>19</v>
      </c>
      <c r="F221" s="237" t="s">
        <v>183</v>
      </c>
      <c r="G221" s="234"/>
      <c r="H221" s="236" t="s">
        <v>19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147</v>
      </c>
      <c r="AU221" s="243" t="s">
        <v>84</v>
      </c>
      <c r="AV221" s="13" t="s">
        <v>82</v>
      </c>
      <c r="AW221" s="13" t="s">
        <v>36</v>
      </c>
      <c r="AX221" s="13" t="s">
        <v>74</v>
      </c>
      <c r="AY221" s="243" t="s">
        <v>135</v>
      </c>
    </row>
    <row r="222" s="14" customFormat="1">
      <c r="A222" s="14"/>
      <c r="B222" s="244"/>
      <c r="C222" s="245"/>
      <c r="D222" s="235" t="s">
        <v>147</v>
      </c>
      <c r="E222" s="246" t="s">
        <v>19</v>
      </c>
      <c r="F222" s="247" t="s">
        <v>261</v>
      </c>
      <c r="G222" s="245"/>
      <c r="H222" s="248">
        <v>10.34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147</v>
      </c>
      <c r="AU222" s="254" t="s">
        <v>84</v>
      </c>
      <c r="AV222" s="14" t="s">
        <v>84</v>
      </c>
      <c r="AW222" s="14" t="s">
        <v>36</v>
      </c>
      <c r="AX222" s="14" t="s">
        <v>74</v>
      </c>
      <c r="AY222" s="254" t="s">
        <v>135</v>
      </c>
    </row>
    <row r="223" s="14" customFormat="1">
      <c r="A223" s="14"/>
      <c r="B223" s="244"/>
      <c r="C223" s="245"/>
      <c r="D223" s="235" t="s">
        <v>147</v>
      </c>
      <c r="E223" s="246" t="s">
        <v>19</v>
      </c>
      <c r="F223" s="247" t="s">
        <v>262</v>
      </c>
      <c r="G223" s="245"/>
      <c r="H223" s="248">
        <v>-1.2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147</v>
      </c>
      <c r="AU223" s="254" t="s">
        <v>84</v>
      </c>
      <c r="AV223" s="14" t="s">
        <v>84</v>
      </c>
      <c r="AW223" s="14" t="s">
        <v>36</v>
      </c>
      <c r="AX223" s="14" t="s">
        <v>74</v>
      </c>
      <c r="AY223" s="254" t="s">
        <v>135</v>
      </c>
    </row>
    <row r="224" s="14" customFormat="1">
      <c r="A224" s="14"/>
      <c r="B224" s="244"/>
      <c r="C224" s="245"/>
      <c r="D224" s="235" t="s">
        <v>147</v>
      </c>
      <c r="E224" s="246" t="s">
        <v>19</v>
      </c>
      <c r="F224" s="247" t="s">
        <v>263</v>
      </c>
      <c r="G224" s="245"/>
      <c r="H224" s="248">
        <v>9.0199999999999996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147</v>
      </c>
      <c r="AU224" s="254" t="s">
        <v>84</v>
      </c>
      <c r="AV224" s="14" t="s">
        <v>84</v>
      </c>
      <c r="AW224" s="14" t="s">
        <v>36</v>
      </c>
      <c r="AX224" s="14" t="s">
        <v>74</v>
      </c>
      <c r="AY224" s="254" t="s">
        <v>135</v>
      </c>
    </row>
    <row r="225" s="14" customFormat="1">
      <c r="A225" s="14"/>
      <c r="B225" s="244"/>
      <c r="C225" s="245"/>
      <c r="D225" s="235" t="s">
        <v>147</v>
      </c>
      <c r="E225" s="246" t="s">
        <v>19</v>
      </c>
      <c r="F225" s="247" t="s">
        <v>264</v>
      </c>
      <c r="G225" s="245"/>
      <c r="H225" s="248">
        <v>-1.448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147</v>
      </c>
      <c r="AU225" s="254" t="s">
        <v>84</v>
      </c>
      <c r="AV225" s="14" t="s">
        <v>84</v>
      </c>
      <c r="AW225" s="14" t="s">
        <v>36</v>
      </c>
      <c r="AX225" s="14" t="s">
        <v>74</v>
      </c>
      <c r="AY225" s="254" t="s">
        <v>135</v>
      </c>
    </row>
    <row r="226" s="15" customFormat="1">
      <c r="A226" s="15"/>
      <c r="B226" s="255"/>
      <c r="C226" s="256"/>
      <c r="D226" s="235" t="s">
        <v>147</v>
      </c>
      <c r="E226" s="257" t="s">
        <v>19</v>
      </c>
      <c r="F226" s="258" t="s">
        <v>152</v>
      </c>
      <c r="G226" s="256"/>
      <c r="H226" s="259">
        <v>28.712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5" t="s">
        <v>147</v>
      </c>
      <c r="AU226" s="265" t="s">
        <v>84</v>
      </c>
      <c r="AV226" s="15" t="s">
        <v>143</v>
      </c>
      <c r="AW226" s="15" t="s">
        <v>36</v>
      </c>
      <c r="AX226" s="15" t="s">
        <v>82</v>
      </c>
      <c r="AY226" s="265" t="s">
        <v>135</v>
      </c>
    </row>
    <row r="227" s="12" customFormat="1" ht="22.8" customHeight="1">
      <c r="A227" s="12"/>
      <c r="B227" s="199"/>
      <c r="C227" s="200"/>
      <c r="D227" s="201" t="s">
        <v>73</v>
      </c>
      <c r="E227" s="213" t="s">
        <v>265</v>
      </c>
      <c r="F227" s="213" t="s">
        <v>266</v>
      </c>
      <c r="G227" s="200"/>
      <c r="H227" s="200"/>
      <c r="I227" s="203"/>
      <c r="J227" s="214">
        <f>BK227</f>
        <v>0</v>
      </c>
      <c r="K227" s="200"/>
      <c r="L227" s="205"/>
      <c r="M227" s="206"/>
      <c r="N227" s="207"/>
      <c r="O227" s="207"/>
      <c r="P227" s="208">
        <f>SUM(P228:P237)</f>
        <v>0</v>
      </c>
      <c r="Q227" s="207"/>
      <c r="R227" s="208">
        <f>SUM(R228:R237)</f>
        <v>0</v>
      </c>
      <c r="S227" s="207"/>
      <c r="T227" s="209">
        <f>SUM(T228:T237)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0" t="s">
        <v>82</v>
      </c>
      <c r="AT227" s="211" t="s">
        <v>73</v>
      </c>
      <c r="AU227" s="211" t="s">
        <v>82</v>
      </c>
      <c r="AY227" s="210" t="s">
        <v>135</v>
      </c>
      <c r="BK227" s="212">
        <f>SUM(BK228:BK237)</f>
        <v>0</v>
      </c>
    </row>
    <row r="228" s="2" customFormat="1" ht="24.15" customHeight="1">
      <c r="A228" s="41"/>
      <c r="B228" s="42"/>
      <c r="C228" s="215" t="s">
        <v>267</v>
      </c>
      <c r="D228" s="215" t="s">
        <v>138</v>
      </c>
      <c r="E228" s="216" t="s">
        <v>268</v>
      </c>
      <c r="F228" s="217" t="s">
        <v>269</v>
      </c>
      <c r="G228" s="218" t="s">
        <v>270</v>
      </c>
      <c r="H228" s="219">
        <v>18.869</v>
      </c>
      <c r="I228" s="220"/>
      <c r="J228" s="221">
        <f>ROUND(I228*H228,2)</f>
        <v>0</v>
      </c>
      <c r="K228" s="217" t="s">
        <v>142</v>
      </c>
      <c r="L228" s="47"/>
      <c r="M228" s="222" t="s">
        <v>19</v>
      </c>
      <c r="N228" s="223" t="s">
        <v>45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143</v>
      </c>
      <c r="AT228" s="226" t="s">
        <v>138</v>
      </c>
      <c r="AU228" s="226" t="s">
        <v>84</v>
      </c>
      <c r="AY228" s="20" t="s">
        <v>135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82</v>
      </c>
      <c r="BK228" s="227">
        <f>ROUND(I228*H228,2)</f>
        <v>0</v>
      </c>
      <c r="BL228" s="20" t="s">
        <v>143</v>
      </c>
      <c r="BM228" s="226" t="s">
        <v>271</v>
      </c>
    </row>
    <row r="229" s="2" customFormat="1">
      <c r="A229" s="41"/>
      <c r="B229" s="42"/>
      <c r="C229" s="43"/>
      <c r="D229" s="228" t="s">
        <v>145</v>
      </c>
      <c r="E229" s="43"/>
      <c r="F229" s="229" t="s">
        <v>272</v>
      </c>
      <c r="G229" s="43"/>
      <c r="H229" s="43"/>
      <c r="I229" s="230"/>
      <c r="J229" s="43"/>
      <c r="K229" s="43"/>
      <c r="L229" s="47"/>
      <c r="M229" s="231"/>
      <c r="N229" s="232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145</v>
      </c>
      <c r="AU229" s="20" t="s">
        <v>84</v>
      </c>
    </row>
    <row r="230" s="2" customFormat="1" ht="21.75" customHeight="1">
      <c r="A230" s="41"/>
      <c r="B230" s="42"/>
      <c r="C230" s="215" t="s">
        <v>273</v>
      </c>
      <c r="D230" s="215" t="s">
        <v>138</v>
      </c>
      <c r="E230" s="216" t="s">
        <v>274</v>
      </c>
      <c r="F230" s="217" t="s">
        <v>275</v>
      </c>
      <c r="G230" s="218" t="s">
        <v>270</v>
      </c>
      <c r="H230" s="219">
        <v>18.869</v>
      </c>
      <c r="I230" s="220"/>
      <c r="J230" s="221">
        <f>ROUND(I230*H230,2)</f>
        <v>0</v>
      </c>
      <c r="K230" s="217" t="s">
        <v>142</v>
      </c>
      <c r="L230" s="47"/>
      <c r="M230" s="222" t="s">
        <v>19</v>
      </c>
      <c r="N230" s="223" t="s">
        <v>45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143</v>
      </c>
      <c r="AT230" s="226" t="s">
        <v>138</v>
      </c>
      <c r="AU230" s="226" t="s">
        <v>84</v>
      </c>
      <c r="AY230" s="20" t="s">
        <v>135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82</v>
      </c>
      <c r="BK230" s="227">
        <f>ROUND(I230*H230,2)</f>
        <v>0</v>
      </c>
      <c r="BL230" s="20" t="s">
        <v>143</v>
      </c>
      <c r="BM230" s="226" t="s">
        <v>276</v>
      </c>
    </row>
    <row r="231" s="2" customFormat="1">
      <c r="A231" s="41"/>
      <c r="B231" s="42"/>
      <c r="C231" s="43"/>
      <c r="D231" s="228" t="s">
        <v>145</v>
      </c>
      <c r="E231" s="43"/>
      <c r="F231" s="229" t="s">
        <v>277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145</v>
      </c>
      <c r="AU231" s="20" t="s">
        <v>84</v>
      </c>
    </row>
    <row r="232" s="2" customFormat="1" ht="24.15" customHeight="1">
      <c r="A232" s="41"/>
      <c r="B232" s="42"/>
      <c r="C232" s="215" t="s">
        <v>278</v>
      </c>
      <c r="D232" s="215" t="s">
        <v>138</v>
      </c>
      <c r="E232" s="216" t="s">
        <v>279</v>
      </c>
      <c r="F232" s="217" t="s">
        <v>280</v>
      </c>
      <c r="G232" s="218" t="s">
        <v>270</v>
      </c>
      <c r="H232" s="219">
        <v>264.97800000000001</v>
      </c>
      <c r="I232" s="220"/>
      <c r="J232" s="221">
        <f>ROUND(I232*H232,2)</f>
        <v>0</v>
      </c>
      <c r="K232" s="217" t="s">
        <v>142</v>
      </c>
      <c r="L232" s="47"/>
      <c r="M232" s="222" t="s">
        <v>19</v>
      </c>
      <c r="N232" s="223" t="s">
        <v>45</v>
      </c>
      <c r="O232" s="87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143</v>
      </c>
      <c r="AT232" s="226" t="s">
        <v>138</v>
      </c>
      <c r="AU232" s="226" t="s">
        <v>84</v>
      </c>
      <c r="AY232" s="20" t="s">
        <v>135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82</v>
      </c>
      <c r="BK232" s="227">
        <f>ROUND(I232*H232,2)</f>
        <v>0</v>
      </c>
      <c r="BL232" s="20" t="s">
        <v>143</v>
      </c>
      <c r="BM232" s="226" t="s">
        <v>281</v>
      </c>
    </row>
    <row r="233" s="2" customFormat="1">
      <c r="A233" s="41"/>
      <c r="B233" s="42"/>
      <c r="C233" s="43"/>
      <c r="D233" s="228" t="s">
        <v>145</v>
      </c>
      <c r="E233" s="43"/>
      <c r="F233" s="229" t="s">
        <v>282</v>
      </c>
      <c r="G233" s="43"/>
      <c r="H233" s="43"/>
      <c r="I233" s="230"/>
      <c r="J233" s="43"/>
      <c r="K233" s="43"/>
      <c r="L233" s="47"/>
      <c r="M233" s="231"/>
      <c r="N233" s="23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145</v>
      </c>
      <c r="AU233" s="20" t="s">
        <v>84</v>
      </c>
    </row>
    <row r="234" s="14" customFormat="1">
      <c r="A234" s="14"/>
      <c r="B234" s="244"/>
      <c r="C234" s="245"/>
      <c r="D234" s="235" t="s">
        <v>147</v>
      </c>
      <c r="E234" s="246" t="s">
        <v>19</v>
      </c>
      <c r="F234" s="247" t="s">
        <v>283</v>
      </c>
      <c r="G234" s="245"/>
      <c r="H234" s="248">
        <v>264.97800000000001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147</v>
      </c>
      <c r="AU234" s="254" t="s">
        <v>84</v>
      </c>
      <c r="AV234" s="14" t="s">
        <v>84</v>
      </c>
      <c r="AW234" s="14" t="s">
        <v>36</v>
      </c>
      <c r="AX234" s="14" t="s">
        <v>74</v>
      </c>
      <c r="AY234" s="254" t="s">
        <v>135</v>
      </c>
    </row>
    <row r="235" s="15" customFormat="1">
      <c r="A235" s="15"/>
      <c r="B235" s="255"/>
      <c r="C235" s="256"/>
      <c r="D235" s="235" t="s">
        <v>147</v>
      </c>
      <c r="E235" s="257" t="s">
        <v>19</v>
      </c>
      <c r="F235" s="258" t="s">
        <v>152</v>
      </c>
      <c r="G235" s="256"/>
      <c r="H235" s="259">
        <v>264.97800000000001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5" t="s">
        <v>147</v>
      </c>
      <c r="AU235" s="265" t="s">
        <v>84</v>
      </c>
      <c r="AV235" s="15" t="s">
        <v>143</v>
      </c>
      <c r="AW235" s="15" t="s">
        <v>36</v>
      </c>
      <c r="AX235" s="15" t="s">
        <v>82</v>
      </c>
      <c r="AY235" s="265" t="s">
        <v>135</v>
      </c>
    </row>
    <row r="236" s="2" customFormat="1" ht="24.15" customHeight="1">
      <c r="A236" s="41"/>
      <c r="B236" s="42"/>
      <c r="C236" s="215" t="s">
        <v>284</v>
      </c>
      <c r="D236" s="215" t="s">
        <v>138</v>
      </c>
      <c r="E236" s="216" t="s">
        <v>285</v>
      </c>
      <c r="F236" s="217" t="s">
        <v>286</v>
      </c>
      <c r="G236" s="218" t="s">
        <v>270</v>
      </c>
      <c r="H236" s="219">
        <v>18.869</v>
      </c>
      <c r="I236" s="220"/>
      <c r="J236" s="221">
        <f>ROUND(I236*H236,2)</f>
        <v>0</v>
      </c>
      <c r="K236" s="217" t="s">
        <v>142</v>
      </c>
      <c r="L236" s="47"/>
      <c r="M236" s="222" t="s">
        <v>19</v>
      </c>
      <c r="N236" s="223" t="s">
        <v>45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143</v>
      </c>
      <c r="AT236" s="226" t="s">
        <v>138</v>
      </c>
      <c r="AU236" s="226" t="s">
        <v>84</v>
      </c>
      <c r="AY236" s="20" t="s">
        <v>135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82</v>
      </c>
      <c r="BK236" s="227">
        <f>ROUND(I236*H236,2)</f>
        <v>0</v>
      </c>
      <c r="BL236" s="20" t="s">
        <v>143</v>
      </c>
      <c r="BM236" s="226" t="s">
        <v>287</v>
      </c>
    </row>
    <row r="237" s="2" customFormat="1">
      <c r="A237" s="41"/>
      <c r="B237" s="42"/>
      <c r="C237" s="43"/>
      <c r="D237" s="228" t="s">
        <v>145</v>
      </c>
      <c r="E237" s="43"/>
      <c r="F237" s="229" t="s">
        <v>288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145</v>
      </c>
      <c r="AU237" s="20" t="s">
        <v>84</v>
      </c>
    </row>
    <row r="238" s="12" customFormat="1" ht="22.8" customHeight="1">
      <c r="A238" s="12"/>
      <c r="B238" s="199"/>
      <c r="C238" s="200"/>
      <c r="D238" s="201" t="s">
        <v>73</v>
      </c>
      <c r="E238" s="213" t="s">
        <v>289</v>
      </c>
      <c r="F238" s="213" t="s">
        <v>290</v>
      </c>
      <c r="G238" s="200"/>
      <c r="H238" s="200"/>
      <c r="I238" s="203"/>
      <c r="J238" s="214">
        <f>BK238</f>
        <v>0</v>
      </c>
      <c r="K238" s="200"/>
      <c r="L238" s="205"/>
      <c r="M238" s="206"/>
      <c r="N238" s="207"/>
      <c r="O238" s="207"/>
      <c r="P238" s="208">
        <f>SUM(P239:P240)</f>
        <v>0</v>
      </c>
      <c r="Q238" s="207"/>
      <c r="R238" s="208">
        <f>SUM(R239:R240)</f>
        <v>0</v>
      </c>
      <c r="S238" s="207"/>
      <c r="T238" s="209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0" t="s">
        <v>82</v>
      </c>
      <c r="AT238" s="211" t="s">
        <v>73</v>
      </c>
      <c r="AU238" s="211" t="s">
        <v>82</v>
      </c>
      <c r="AY238" s="210" t="s">
        <v>135</v>
      </c>
      <c r="BK238" s="212">
        <f>SUM(BK239:BK240)</f>
        <v>0</v>
      </c>
    </row>
    <row r="239" s="2" customFormat="1" ht="33" customHeight="1">
      <c r="A239" s="41"/>
      <c r="B239" s="42"/>
      <c r="C239" s="215" t="s">
        <v>291</v>
      </c>
      <c r="D239" s="215" t="s">
        <v>138</v>
      </c>
      <c r="E239" s="216" t="s">
        <v>292</v>
      </c>
      <c r="F239" s="217" t="s">
        <v>293</v>
      </c>
      <c r="G239" s="218" t="s">
        <v>270</v>
      </c>
      <c r="H239" s="219">
        <v>0.096000000000000002</v>
      </c>
      <c r="I239" s="220"/>
      <c r="J239" s="221">
        <f>ROUND(I239*H239,2)</f>
        <v>0</v>
      </c>
      <c r="K239" s="217" t="s">
        <v>142</v>
      </c>
      <c r="L239" s="47"/>
      <c r="M239" s="222" t="s">
        <v>19</v>
      </c>
      <c r="N239" s="223" t="s">
        <v>45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143</v>
      </c>
      <c r="AT239" s="226" t="s">
        <v>138</v>
      </c>
      <c r="AU239" s="226" t="s">
        <v>84</v>
      </c>
      <c r="AY239" s="20" t="s">
        <v>135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82</v>
      </c>
      <c r="BK239" s="227">
        <f>ROUND(I239*H239,2)</f>
        <v>0</v>
      </c>
      <c r="BL239" s="20" t="s">
        <v>143</v>
      </c>
      <c r="BM239" s="226" t="s">
        <v>294</v>
      </c>
    </row>
    <row r="240" s="2" customFormat="1">
      <c r="A240" s="41"/>
      <c r="B240" s="42"/>
      <c r="C240" s="43"/>
      <c r="D240" s="228" t="s">
        <v>145</v>
      </c>
      <c r="E240" s="43"/>
      <c r="F240" s="229" t="s">
        <v>295</v>
      </c>
      <c r="G240" s="43"/>
      <c r="H240" s="43"/>
      <c r="I240" s="230"/>
      <c r="J240" s="43"/>
      <c r="K240" s="43"/>
      <c r="L240" s="47"/>
      <c r="M240" s="231"/>
      <c r="N240" s="232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145</v>
      </c>
      <c r="AU240" s="20" t="s">
        <v>84</v>
      </c>
    </row>
    <row r="241" s="12" customFormat="1" ht="25.92" customHeight="1">
      <c r="A241" s="12"/>
      <c r="B241" s="199"/>
      <c r="C241" s="200"/>
      <c r="D241" s="201" t="s">
        <v>73</v>
      </c>
      <c r="E241" s="202" t="s">
        <v>296</v>
      </c>
      <c r="F241" s="202" t="s">
        <v>297</v>
      </c>
      <c r="G241" s="200"/>
      <c r="H241" s="200"/>
      <c r="I241" s="203"/>
      <c r="J241" s="204">
        <f>BK241</f>
        <v>0</v>
      </c>
      <c r="K241" s="200"/>
      <c r="L241" s="205"/>
      <c r="M241" s="206"/>
      <c r="N241" s="207"/>
      <c r="O241" s="207"/>
      <c r="P241" s="208">
        <f>P242+P263+P269</f>
        <v>0</v>
      </c>
      <c r="Q241" s="207"/>
      <c r="R241" s="208">
        <f>R242+R263+R269</f>
        <v>0.012958000000000001</v>
      </c>
      <c r="S241" s="207"/>
      <c r="T241" s="209">
        <f>T242+T263+T269</f>
        <v>0.14021698000000002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0" t="s">
        <v>84</v>
      </c>
      <c r="AT241" s="211" t="s">
        <v>73</v>
      </c>
      <c r="AU241" s="211" t="s">
        <v>74</v>
      </c>
      <c r="AY241" s="210" t="s">
        <v>135</v>
      </c>
      <c r="BK241" s="212">
        <f>BK242+BK263+BK269</f>
        <v>0</v>
      </c>
    </row>
    <row r="242" s="12" customFormat="1" ht="22.8" customHeight="1">
      <c r="A242" s="12"/>
      <c r="B242" s="199"/>
      <c r="C242" s="200"/>
      <c r="D242" s="201" t="s">
        <v>73</v>
      </c>
      <c r="E242" s="213" t="s">
        <v>298</v>
      </c>
      <c r="F242" s="213" t="s">
        <v>299</v>
      </c>
      <c r="G242" s="200"/>
      <c r="H242" s="200"/>
      <c r="I242" s="203"/>
      <c r="J242" s="214">
        <f>BK242</f>
        <v>0</v>
      </c>
      <c r="K242" s="200"/>
      <c r="L242" s="205"/>
      <c r="M242" s="206"/>
      <c r="N242" s="207"/>
      <c r="O242" s="207"/>
      <c r="P242" s="208">
        <f>SUM(P243:P262)</f>
        <v>0</v>
      </c>
      <c r="Q242" s="207"/>
      <c r="R242" s="208">
        <f>SUM(R243:R262)</f>
        <v>0</v>
      </c>
      <c r="S242" s="207"/>
      <c r="T242" s="209">
        <f>SUM(T243:T262)</f>
        <v>0.096000000000000016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0" t="s">
        <v>84</v>
      </c>
      <c r="AT242" s="211" t="s">
        <v>73</v>
      </c>
      <c r="AU242" s="211" t="s">
        <v>82</v>
      </c>
      <c r="AY242" s="210" t="s">
        <v>135</v>
      </c>
      <c r="BK242" s="212">
        <f>SUM(BK243:BK262)</f>
        <v>0</v>
      </c>
    </row>
    <row r="243" s="2" customFormat="1" ht="16.5" customHeight="1">
      <c r="A243" s="41"/>
      <c r="B243" s="42"/>
      <c r="C243" s="215" t="s">
        <v>300</v>
      </c>
      <c r="D243" s="215" t="s">
        <v>138</v>
      </c>
      <c r="E243" s="216" t="s">
        <v>301</v>
      </c>
      <c r="F243" s="217" t="s">
        <v>302</v>
      </c>
      <c r="G243" s="218" t="s">
        <v>303</v>
      </c>
      <c r="H243" s="219">
        <v>2</v>
      </c>
      <c r="I243" s="220"/>
      <c r="J243" s="221">
        <f>ROUND(I243*H243,2)</f>
        <v>0</v>
      </c>
      <c r="K243" s="217" t="s">
        <v>142</v>
      </c>
      <c r="L243" s="47"/>
      <c r="M243" s="222" t="s">
        <v>19</v>
      </c>
      <c r="N243" s="223" t="s">
        <v>45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0.034200000000000001</v>
      </c>
      <c r="T243" s="225">
        <f>S243*H243</f>
        <v>0.068400000000000002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278</v>
      </c>
      <c r="AT243" s="226" t="s">
        <v>138</v>
      </c>
      <c r="AU243" s="226" t="s">
        <v>84</v>
      </c>
      <c r="AY243" s="20" t="s">
        <v>135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82</v>
      </c>
      <c r="BK243" s="227">
        <f>ROUND(I243*H243,2)</f>
        <v>0</v>
      </c>
      <c r="BL243" s="20" t="s">
        <v>278</v>
      </c>
      <c r="BM243" s="226" t="s">
        <v>304</v>
      </c>
    </row>
    <row r="244" s="2" customFormat="1">
      <c r="A244" s="41"/>
      <c r="B244" s="42"/>
      <c r="C244" s="43"/>
      <c r="D244" s="228" t="s">
        <v>145</v>
      </c>
      <c r="E244" s="43"/>
      <c r="F244" s="229" t="s">
        <v>305</v>
      </c>
      <c r="G244" s="43"/>
      <c r="H244" s="43"/>
      <c r="I244" s="230"/>
      <c r="J244" s="43"/>
      <c r="K244" s="43"/>
      <c r="L244" s="47"/>
      <c r="M244" s="231"/>
      <c r="N244" s="232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145</v>
      </c>
      <c r="AU244" s="20" t="s">
        <v>84</v>
      </c>
    </row>
    <row r="245" s="13" customFormat="1">
      <c r="A245" s="13"/>
      <c r="B245" s="233"/>
      <c r="C245" s="234"/>
      <c r="D245" s="235" t="s">
        <v>147</v>
      </c>
      <c r="E245" s="236" t="s">
        <v>19</v>
      </c>
      <c r="F245" s="237" t="s">
        <v>148</v>
      </c>
      <c r="G245" s="234"/>
      <c r="H245" s="236" t="s">
        <v>19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147</v>
      </c>
      <c r="AU245" s="243" t="s">
        <v>84</v>
      </c>
      <c r="AV245" s="13" t="s">
        <v>82</v>
      </c>
      <c r="AW245" s="13" t="s">
        <v>36</v>
      </c>
      <c r="AX245" s="13" t="s">
        <v>74</v>
      </c>
      <c r="AY245" s="243" t="s">
        <v>135</v>
      </c>
    </row>
    <row r="246" s="14" customFormat="1">
      <c r="A246" s="14"/>
      <c r="B246" s="244"/>
      <c r="C246" s="245"/>
      <c r="D246" s="235" t="s">
        <v>147</v>
      </c>
      <c r="E246" s="246" t="s">
        <v>19</v>
      </c>
      <c r="F246" s="247" t="s">
        <v>306</v>
      </c>
      <c r="G246" s="245"/>
      <c r="H246" s="248">
        <v>2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147</v>
      </c>
      <c r="AU246" s="254" t="s">
        <v>84</v>
      </c>
      <c r="AV246" s="14" t="s">
        <v>84</v>
      </c>
      <c r="AW246" s="14" t="s">
        <v>36</v>
      </c>
      <c r="AX246" s="14" t="s">
        <v>74</v>
      </c>
      <c r="AY246" s="254" t="s">
        <v>135</v>
      </c>
    </row>
    <row r="247" s="15" customFormat="1">
      <c r="A247" s="15"/>
      <c r="B247" s="255"/>
      <c r="C247" s="256"/>
      <c r="D247" s="235" t="s">
        <v>147</v>
      </c>
      <c r="E247" s="257" t="s">
        <v>19</v>
      </c>
      <c r="F247" s="258" t="s">
        <v>152</v>
      </c>
      <c r="G247" s="256"/>
      <c r="H247" s="259">
        <v>2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5" t="s">
        <v>147</v>
      </c>
      <c r="AU247" s="265" t="s">
        <v>84</v>
      </c>
      <c r="AV247" s="15" t="s">
        <v>143</v>
      </c>
      <c r="AW247" s="15" t="s">
        <v>36</v>
      </c>
      <c r="AX247" s="15" t="s">
        <v>82</v>
      </c>
      <c r="AY247" s="265" t="s">
        <v>135</v>
      </c>
    </row>
    <row r="248" s="2" customFormat="1" ht="16.5" customHeight="1">
      <c r="A248" s="41"/>
      <c r="B248" s="42"/>
      <c r="C248" s="215" t="s">
        <v>307</v>
      </c>
      <c r="D248" s="215" t="s">
        <v>138</v>
      </c>
      <c r="E248" s="216" t="s">
        <v>308</v>
      </c>
      <c r="F248" s="217" t="s">
        <v>309</v>
      </c>
      <c r="G248" s="218" t="s">
        <v>303</v>
      </c>
      <c r="H248" s="219">
        <v>1</v>
      </c>
      <c r="I248" s="220"/>
      <c r="J248" s="221">
        <f>ROUND(I248*H248,2)</f>
        <v>0</v>
      </c>
      <c r="K248" s="217" t="s">
        <v>142</v>
      </c>
      <c r="L248" s="47"/>
      <c r="M248" s="222" t="s">
        <v>19</v>
      </c>
      <c r="N248" s="223" t="s">
        <v>45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0.024500000000000001</v>
      </c>
      <c r="T248" s="225">
        <f>S248*H248</f>
        <v>0.024500000000000001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278</v>
      </c>
      <c r="AT248" s="226" t="s">
        <v>138</v>
      </c>
      <c r="AU248" s="226" t="s">
        <v>84</v>
      </c>
      <c r="AY248" s="20" t="s">
        <v>135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82</v>
      </c>
      <c r="BK248" s="227">
        <f>ROUND(I248*H248,2)</f>
        <v>0</v>
      </c>
      <c r="BL248" s="20" t="s">
        <v>278</v>
      </c>
      <c r="BM248" s="226" t="s">
        <v>310</v>
      </c>
    </row>
    <row r="249" s="2" customFormat="1">
      <c r="A249" s="41"/>
      <c r="B249" s="42"/>
      <c r="C249" s="43"/>
      <c r="D249" s="228" t="s">
        <v>145</v>
      </c>
      <c r="E249" s="43"/>
      <c r="F249" s="229" t="s">
        <v>311</v>
      </c>
      <c r="G249" s="43"/>
      <c r="H249" s="43"/>
      <c r="I249" s="230"/>
      <c r="J249" s="43"/>
      <c r="K249" s="43"/>
      <c r="L249" s="47"/>
      <c r="M249" s="231"/>
      <c r="N249" s="232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145</v>
      </c>
      <c r="AU249" s="20" t="s">
        <v>84</v>
      </c>
    </row>
    <row r="250" s="13" customFormat="1">
      <c r="A250" s="13"/>
      <c r="B250" s="233"/>
      <c r="C250" s="234"/>
      <c r="D250" s="235" t="s">
        <v>147</v>
      </c>
      <c r="E250" s="236" t="s">
        <v>19</v>
      </c>
      <c r="F250" s="237" t="s">
        <v>148</v>
      </c>
      <c r="G250" s="234"/>
      <c r="H250" s="236" t="s">
        <v>19</v>
      </c>
      <c r="I250" s="238"/>
      <c r="J250" s="234"/>
      <c r="K250" s="234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147</v>
      </c>
      <c r="AU250" s="243" t="s">
        <v>84</v>
      </c>
      <c r="AV250" s="13" t="s">
        <v>82</v>
      </c>
      <c r="AW250" s="13" t="s">
        <v>36</v>
      </c>
      <c r="AX250" s="13" t="s">
        <v>74</v>
      </c>
      <c r="AY250" s="243" t="s">
        <v>135</v>
      </c>
    </row>
    <row r="251" s="14" customFormat="1">
      <c r="A251" s="14"/>
      <c r="B251" s="244"/>
      <c r="C251" s="245"/>
      <c r="D251" s="235" t="s">
        <v>147</v>
      </c>
      <c r="E251" s="246" t="s">
        <v>19</v>
      </c>
      <c r="F251" s="247" t="s">
        <v>82</v>
      </c>
      <c r="G251" s="245"/>
      <c r="H251" s="248">
        <v>1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147</v>
      </c>
      <c r="AU251" s="254" t="s">
        <v>84</v>
      </c>
      <c r="AV251" s="14" t="s">
        <v>84</v>
      </c>
      <c r="AW251" s="14" t="s">
        <v>36</v>
      </c>
      <c r="AX251" s="14" t="s">
        <v>74</v>
      </c>
      <c r="AY251" s="254" t="s">
        <v>135</v>
      </c>
    </row>
    <row r="252" s="15" customFormat="1">
      <c r="A252" s="15"/>
      <c r="B252" s="255"/>
      <c r="C252" s="256"/>
      <c r="D252" s="235" t="s">
        <v>147</v>
      </c>
      <c r="E252" s="257" t="s">
        <v>19</v>
      </c>
      <c r="F252" s="258" t="s">
        <v>152</v>
      </c>
      <c r="G252" s="256"/>
      <c r="H252" s="259">
        <v>1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5" t="s">
        <v>147</v>
      </c>
      <c r="AU252" s="265" t="s">
        <v>84</v>
      </c>
      <c r="AV252" s="15" t="s">
        <v>143</v>
      </c>
      <c r="AW252" s="15" t="s">
        <v>36</v>
      </c>
      <c r="AX252" s="15" t="s">
        <v>82</v>
      </c>
      <c r="AY252" s="265" t="s">
        <v>135</v>
      </c>
    </row>
    <row r="253" s="2" customFormat="1" ht="16.5" customHeight="1">
      <c r="A253" s="41"/>
      <c r="B253" s="42"/>
      <c r="C253" s="215" t="s">
        <v>7</v>
      </c>
      <c r="D253" s="215" t="s">
        <v>138</v>
      </c>
      <c r="E253" s="216" t="s">
        <v>312</v>
      </c>
      <c r="F253" s="217" t="s">
        <v>313</v>
      </c>
      <c r="G253" s="218" t="s">
        <v>314</v>
      </c>
      <c r="H253" s="219">
        <v>1</v>
      </c>
      <c r="I253" s="220"/>
      <c r="J253" s="221">
        <f>ROUND(I253*H253,2)</f>
        <v>0</v>
      </c>
      <c r="K253" s="217" t="s">
        <v>142</v>
      </c>
      <c r="L253" s="47"/>
      <c r="M253" s="222" t="s">
        <v>19</v>
      </c>
      <c r="N253" s="223" t="s">
        <v>45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0.0022499999999999998</v>
      </c>
      <c r="T253" s="225">
        <f>S253*H253</f>
        <v>0.0022499999999999998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278</v>
      </c>
      <c r="AT253" s="226" t="s">
        <v>138</v>
      </c>
      <c r="AU253" s="226" t="s">
        <v>84</v>
      </c>
      <c r="AY253" s="20" t="s">
        <v>135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82</v>
      </c>
      <c r="BK253" s="227">
        <f>ROUND(I253*H253,2)</f>
        <v>0</v>
      </c>
      <c r="BL253" s="20" t="s">
        <v>278</v>
      </c>
      <c r="BM253" s="226" t="s">
        <v>315</v>
      </c>
    </row>
    <row r="254" s="2" customFormat="1">
      <c r="A254" s="41"/>
      <c r="B254" s="42"/>
      <c r="C254" s="43"/>
      <c r="D254" s="228" t="s">
        <v>145</v>
      </c>
      <c r="E254" s="43"/>
      <c r="F254" s="229" t="s">
        <v>316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145</v>
      </c>
      <c r="AU254" s="20" t="s">
        <v>84</v>
      </c>
    </row>
    <row r="255" s="13" customFormat="1">
      <c r="A255" s="13"/>
      <c r="B255" s="233"/>
      <c r="C255" s="234"/>
      <c r="D255" s="235" t="s">
        <v>147</v>
      </c>
      <c r="E255" s="236" t="s">
        <v>19</v>
      </c>
      <c r="F255" s="237" t="s">
        <v>148</v>
      </c>
      <c r="G255" s="234"/>
      <c r="H255" s="236" t="s">
        <v>19</v>
      </c>
      <c r="I255" s="238"/>
      <c r="J255" s="234"/>
      <c r="K255" s="234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147</v>
      </c>
      <c r="AU255" s="243" t="s">
        <v>84</v>
      </c>
      <c r="AV255" s="13" t="s">
        <v>82</v>
      </c>
      <c r="AW255" s="13" t="s">
        <v>36</v>
      </c>
      <c r="AX255" s="13" t="s">
        <v>74</v>
      </c>
      <c r="AY255" s="243" t="s">
        <v>135</v>
      </c>
    </row>
    <row r="256" s="14" customFormat="1">
      <c r="A256" s="14"/>
      <c r="B256" s="244"/>
      <c r="C256" s="245"/>
      <c r="D256" s="235" t="s">
        <v>147</v>
      </c>
      <c r="E256" s="246" t="s">
        <v>19</v>
      </c>
      <c r="F256" s="247" t="s">
        <v>82</v>
      </c>
      <c r="G256" s="245"/>
      <c r="H256" s="248">
        <v>1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147</v>
      </c>
      <c r="AU256" s="254" t="s">
        <v>84</v>
      </c>
      <c r="AV256" s="14" t="s">
        <v>84</v>
      </c>
      <c r="AW256" s="14" t="s">
        <v>36</v>
      </c>
      <c r="AX256" s="14" t="s">
        <v>74</v>
      </c>
      <c r="AY256" s="254" t="s">
        <v>135</v>
      </c>
    </row>
    <row r="257" s="15" customFormat="1">
      <c r="A257" s="15"/>
      <c r="B257" s="255"/>
      <c r="C257" s="256"/>
      <c r="D257" s="235" t="s">
        <v>147</v>
      </c>
      <c r="E257" s="257" t="s">
        <v>19</v>
      </c>
      <c r="F257" s="258" t="s">
        <v>152</v>
      </c>
      <c r="G257" s="256"/>
      <c r="H257" s="259">
        <v>1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5" t="s">
        <v>147</v>
      </c>
      <c r="AU257" s="265" t="s">
        <v>84</v>
      </c>
      <c r="AV257" s="15" t="s">
        <v>143</v>
      </c>
      <c r="AW257" s="15" t="s">
        <v>36</v>
      </c>
      <c r="AX257" s="15" t="s">
        <v>82</v>
      </c>
      <c r="AY257" s="265" t="s">
        <v>135</v>
      </c>
    </row>
    <row r="258" s="2" customFormat="1" ht="16.5" customHeight="1">
      <c r="A258" s="41"/>
      <c r="B258" s="42"/>
      <c r="C258" s="215" t="s">
        <v>317</v>
      </c>
      <c r="D258" s="215" t="s">
        <v>138</v>
      </c>
      <c r="E258" s="216" t="s">
        <v>318</v>
      </c>
      <c r="F258" s="217" t="s">
        <v>319</v>
      </c>
      <c r="G258" s="218" t="s">
        <v>314</v>
      </c>
      <c r="H258" s="219">
        <v>1</v>
      </c>
      <c r="I258" s="220"/>
      <c r="J258" s="221">
        <f>ROUND(I258*H258,2)</f>
        <v>0</v>
      </c>
      <c r="K258" s="217" t="s">
        <v>142</v>
      </c>
      <c r="L258" s="47"/>
      <c r="M258" s="222" t="s">
        <v>19</v>
      </c>
      <c r="N258" s="223" t="s">
        <v>45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0.00084999999999999995</v>
      </c>
      <c r="T258" s="225">
        <f>S258*H258</f>
        <v>0.00084999999999999995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278</v>
      </c>
      <c r="AT258" s="226" t="s">
        <v>138</v>
      </c>
      <c r="AU258" s="226" t="s">
        <v>84</v>
      </c>
      <c r="AY258" s="20" t="s">
        <v>135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82</v>
      </c>
      <c r="BK258" s="227">
        <f>ROUND(I258*H258,2)</f>
        <v>0</v>
      </c>
      <c r="BL258" s="20" t="s">
        <v>278</v>
      </c>
      <c r="BM258" s="226" t="s">
        <v>320</v>
      </c>
    </row>
    <row r="259" s="2" customFormat="1">
      <c r="A259" s="41"/>
      <c r="B259" s="42"/>
      <c r="C259" s="43"/>
      <c r="D259" s="228" t="s">
        <v>145</v>
      </c>
      <c r="E259" s="43"/>
      <c r="F259" s="229" t="s">
        <v>321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145</v>
      </c>
      <c r="AU259" s="20" t="s">
        <v>84</v>
      </c>
    </row>
    <row r="260" s="13" customFormat="1">
      <c r="A260" s="13"/>
      <c r="B260" s="233"/>
      <c r="C260" s="234"/>
      <c r="D260" s="235" t="s">
        <v>147</v>
      </c>
      <c r="E260" s="236" t="s">
        <v>19</v>
      </c>
      <c r="F260" s="237" t="s">
        <v>148</v>
      </c>
      <c r="G260" s="234"/>
      <c r="H260" s="236" t="s">
        <v>19</v>
      </c>
      <c r="I260" s="238"/>
      <c r="J260" s="234"/>
      <c r="K260" s="234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147</v>
      </c>
      <c r="AU260" s="243" t="s">
        <v>84</v>
      </c>
      <c r="AV260" s="13" t="s">
        <v>82</v>
      </c>
      <c r="AW260" s="13" t="s">
        <v>36</v>
      </c>
      <c r="AX260" s="13" t="s">
        <v>74</v>
      </c>
      <c r="AY260" s="243" t="s">
        <v>135</v>
      </c>
    </row>
    <row r="261" s="14" customFormat="1">
      <c r="A261" s="14"/>
      <c r="B261" s="244"/>
      <c r="C261" s="245"/>
      <c r="D261" s="235" t="s">
        <v>147</v>
      </c>
      <c r="E261" s="246" t="s">
        <v>19</v>
      </c>
      <c r="F261" s="247" t="s">
        <v>82</v>
      </c>
      <c r="G261" s="245"/>
      <c r="H261" s="248">
        <v>1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147</v>
      </c>
      <c r="AU261" s="254" t="s">
        <v>84</v>
      </c>
      <c r="AV261" s="14" t="s">
        <v>84</v>
      </c>
      <c r="AW261" s="14" t="s">
        <v>36</v>
      </c>
      <c r="AX261" s="14" t="s">
        <v>74</v>
      </c>
      <c r="AY261" s="254" t="s">
        <v>135</v>
      </c>
    </row>
    <row r="262" s="15" customFormat="1">
      <c r="A262" s="15"/>
      <c r="B262" s="255"/>
      <c r="C262" s="256"/>
      <c r="D262" s="235" t="s">
        <v>147</v>
      </c>
      <c r="E262" s="257" t="s">
        <v>19</v>
      </c>
      <c r="F262" s="258" t="s">
        <v>152</v>
      </c>
      <c r="G262" s="256"/>
      <c r="H262" s="259">
        <v>1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5" t="s">
        <v>147</v>
      </c>
      <c r="AU262" s="265" t="s">
        <v>84</v>
      </c>
      <c r="AV262" s="15" t="s">
        <v>143</v>
      </c>
      <c r="AW262" s="15" t="s">
        <v>36</v>
      </c>
      <c r="AX262" s="15" t="s">
        <v>82</v>
      </c>
      <c r="AY262" s="265" t="s">
        <v>135</v>
      </c>
    </row>
    <row r="263" s="12" customFormat="1" ht="22.8" customHeight="1">
      <c r="A263" s="12"/>
      <c r="B263" s="199"/>
      <c r="C263" s="200"/>
      <c r="D263" s="201" t="s">
        <v>73</v>
      </c>
      <c r="E263" s="213" t="s">
        <v>322</v>
      </c>
      <c r="F263" s="213" t="s">
        <v>323</v>
      </c>
      <c r="G263" s="200"/>
      <c r="H263" s="200"/>
      <c r="I263" s="203"/>
      <c r="J263" s="214">
        <f>BK263</f>
        <v>0</v>
      </c>
      <c r="K263" s="200"/>
      <c r="L263" s="205"/>
      <c r="M263" s="206"/>
      <c r="N263" s="207"/>
      <c r="O263" s="207"/>
      <c r="P263" s="208">
        <f>SUM(P264:P268)</f>
        <v>0</v>
      </c>
      <c r="Q263" s="207"/>
      <c r="R263" s="208">
        <f>SUM(R264:R268)</f>
        <v>0</v>
      </c>
      <c r="S263" s="207"/>
      <c r="T263" s="209">
        <f>SUM(T264:T268)</f>
        <v>0.0402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84</v>
      </c>
      <c r="AT263" s="211" t="s">
        <v>73</v>
      </c>
      <c r="AU263" s="211" t="s">
        <v>82</v>
      </c>
      <c r="AY263" s="210" t="s">
        <v>135</v>
      </c>
      <c r="BK263" s="212">
        <f>SUM(BK264:BK268)</f>
        <v>0</v>
      </c>
    </row>
    <row r="264" s="2" customFormat="1" ht="16.5" customHeight="1">
      <c r="A264" s="41"/>
      <c r="B264" s="42"/>
      <c r="C264" s="215" t="s">
        <v>324</v>
      </c>
      <c r="D264" s="215" t="s">
        <v>138</v>
      </c>
      <c r="E264" s="216" t="s">
        <v>325</v>
      </c>
      <c r="F264" s="217" t="s">
        <v>326</v>
      </c>
      <c r="G264" s="218" t="s">
        <v>141</v>
      </c>
      <c r="H264" s="219">
        <v>13.4</v>
      </c>
      <c r="I264" s="220"/>
      <c r="J264" s="221">
        <f>ROUND(I264*H264,2)</f>
        <v>0</v>
      </c>
      <c r="K264" s="217" t="s">
        <v>142</v>
      </c>
      <c r="L264" s="47"/>
      <c r="M264" s="222" t="s">
        <v>19</v>
      </c>
      <c r="N264" s="223" t="s">
        <v>45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0.0030000000000000001</v>
      </c>
      <c r="T264" s="225">
        <f>S264*H264</f>
        <v>0.0402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278</v>
      </c>
      <c r="AT264" s="226" t="s">
        <v>138</v>
      </c>
      <c r="AU264" s="226" t="s">
        <v>84</v>
      </c>
      <c r="AY264" s="20" t="s">
        <v>135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82</v>
      </c>
      <c r="BK264" s="227">
        <f>ROUND(I264*H264,2)</f>
        <v>0</v>
      </c>
      <c r="BL264" s="20" t="s">
        <v>278</v>
      </c>
      <c r="BM264" s="226" t="s">
        <v>327</v>
      </c>
    </row>
    <row r="265" s="2" customFormat="1">
      <c r="A265" s="41"/>
      <c r="B265" s="42"/>
      <c r="C265" s="43"/>
      <c r="D265" s="228" t="s">
        <v>145</v>
      </c>
      <c r="E265" s="43"/>
      <c r="F265" s="229" t="s">
        <v>328</v>
      </c>
      <c r="G265" s="43"/>
      <c r="H265" s="43"/>
      <c r="I265" s="230"/>
      <c r="J265" s="43"/>
      <c r="K265" s="43"/>
      <c r="L265" s="47"/>
      <c r="M265" s="231"/>
      <c r="N265" s="23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145</v>
      </c>
      <c r="AU265" s="20" t="s">
        <v>84</v>
      </c>
    </row>
    <row r="266" s="13" customFormat="1">
      <c r="A266" s="13"/>
      <c r="B266" s="233"/>
      <c r="C266" s="234"/>
      <c r="D266" s="235" t="s">
        <v>147</v>
      </c>
      <c r="E266" s="236" t="s">
        <v>19</v>
      </c>
      <c r="F266" s="237" t="s">
        <v>148</v>
      </c>
      <c r="G266" s="234"/>
      <c r="H266" s="236" t="s">
        <v>19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147</v>
      </c>
      <c r="AU266" s="243" t="s">
        <v>84</v>
      </c>
      <c r="AV266" s="13" t="s">
        <v>82</v>
      </c>
      <c r="AW266" s="13" t="s">
        <v>36</v>
      </c>
      <c r="AX266" s="13" t="s">
        <v>74</v>
      </c>
      <c r="AY266" s="243" t="s">
        <v>135</v>
      </c>
    </row>
    <row r="267" s="14" customFormat="1">
      <c r="A267" s="14"/>
      <c r="B267" s="244"/>
      <c r="C267" s="245"/>
      <c r="D267" s="235" t="s">
        <v>147</v>
      </c>
      <c r="E267" s="246" t="s">
        <v>19</v>
      </c>
      <c r="F267" s="247" t="s">
        <v>329</v>
      </c>
      <c r="G267" s="245"/>
      <c r="H267" s="248">
        <v>13.4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147</v>
      </c>
      <c r="AU267" s="254" t="s">
        <v>84</v>
      </c>
      <c r="AV267" s="14" t="s">
        <v>84</v>
      </c>
      <c r="AW267" s="14" t="s">
        <v>36</v>
      </c>
      <c r="AX267" s="14" t="s">
        <v>74</v>
      </c>
      <c r="AY267" s="254" t="s">
        <v>135</v>
      </c>
    </row>
    <row r="268" s="15" customFormat="1">
      <c r="A268" s="15"/>
      <c r="B268" s="255"/>
      <c r="C268" s="256"/>
      <c r="D268" s="235" t="s">
        <v>147</v>
      </c>
      <c r="E268" s="257" t="s">
        <v>19</v>
      </c>
      <c r="F268" s="258" t="s">
        <v>152</v>
      </c>
      <c r="G268" s="256"/>
      <c r="H268" s="259">
        <v>13.4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5" t="s">
        <v>147</v>
      </c>
      <c r="AU268" s="265" t="s">
        <v>84</v>
      </c>
      <c r="AV268" s="15" t="s">
        <v>143</v>
      </c>
      <c r="AW268" s="15" t="s">
        <v>36</v>
      </c>
      <c r="AX268" s="15" t="s">
        <v>82</v>
      </c>
      <c r="AY268" s="265" t="s">
        <v>135</v>
      </c>
    </row>
    <row r="269" s="12" customFormat="1" ht="22.8" customHeight="1">
      <c r="A269" s="12"/>
      <c r="B269" s="199"/>
      <c r="C269" s="200"/>
      <c r="D269" s="201" t="s">
        <v>73</v>
      </c>
      <c r="E269" s="213" t="s">
        <v>330</v>
      </c>
      <c r="F269" s="213" t="s">
        <v>331</v>
      </c>
      <c r="G269" s="200"/>
      <c r="H269" s="200"/>
      <c r="I269" s="203"/>
      <c r="J269" s="214">
        <f>BK269</f>
        <v>0</v>
      </c>
      <c r="K269" s="200"/>
      <c r="L269" s="205"/>
      <c r="M269" s="206"/>
      <c r="N269" s="207"/>
      <c r="O269" s="207"/>
      <c r="P269" s="208">
        <f>SUM(P270:P276)</f>
        <v>0</v>
      </c>
      <c r="Q269" s="207"/>
      <c r="R269" s="208">
        <f>SUM(R270:R276)</f>
        <v>0.012958000000000001</v>
      </c>
      <c r="S269" s="207"/>
      <c r="T269" s="209">
        <f>SUM(T270:T276)</f>
        <v>0.0040169799999999999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0" t="s">
        <v>84</v>
      </c>
      <c r="AT269" s="211" t="s">
        <v>73</v>
      </c>
      <c r="AU269" s="211" t="s">
        <v>82</v>
      </c>
      <c r="AY269" s="210" t="s">
        <v>135</v>
      </c>
      <c r="BK269" s="212">
        <f>SUM(BK270:BK276)</f>
        <v>0</v>
      </c>
    </row>
    <row r="270" s="2" customFormat="1" ht="16.5" customHeight="1">
      <c r="A270" s="41"/>
      <c r="B270" s="42"/>
      <c r="C270" s="215" t="s">
        <v>332</v>
      </c>
      <c r="D270" s="215" t="s">
        <v>138</v>
      </c>
      <c r="E270" s="216" t="s">
        <v>333</v>
      </c>
      <c r="F270" s="217" t="s">
        <v>334</v>
      </c>
      <c r="G270" s="218" t="s">
        <v>141</v>
      </c>
      <c r="H270" s="219">
        <v>12.958</v>
      </c>
      <c r="I270" s="220"/>
      <c r="J270" s="221">
        <f>ROUND(I270*H270,2)</f>
        <v>0</v>
      </c>
      <c r="K270" s="217" t="s">
        <v>142</v>
      </c>
      <c r="L270" s="47"/>
      <c r="M270" s="222" t="s">
        <v>19</v>
      </c>
      <c r="N270" s="223" t="s">
        <v>45</v>
      </c>
      <c r="O270" s="87"/>
      <c r="P270" s="224">
        <f>O270*H270</f>
        <v>0</v>
      </c>
      <c r="Q270" s="224">
        <v>0.001</v>
      </c>
      <c r="R270" s="224">
        <f>Q270*H270</f>
        <v>0.012958000000000001</v>
      </c>
      <c r="S270" s="224">
        <v>0.00031</v>
      </c>
      <c r="T270" s="225">
        <f>S270*H270</f>
        <v>0.0040169799999999999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278</v>
      </c>
      <c r="AT270" s="226" t="s">
        <v>138</v>
      </c>
      <c r="AU270" s="226" t="s">
        <v>84</v>
      </c>
      <c r="AY270" s="20" t="s">
        <v>135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82</v>
      </c>
      <c r="BK270" s="227">
        <f>ROUND(I270*H270,2)</f>
        <v>0</v>
      </c>
      <c r="BL270" s="20" t="s">
        <v>278</v>
      </c>
      <c r="BM270" s="226" t="s">
        <v>335</v>
      </c>
    </row>
    <row r="271" s="2" customFormat="1">
      <c r="A271" s="41"/>
      <c r="B271" s="42"/>
      <c r="C271" s="43"/>
      <c r="D271" s="228" t="s">
        <v>145</v>
      </c>
      <c r="E271" s="43"/>
      <c r="F271" s="229" t="s">
        <v>336</v>
      </c>
      <c r="G271" s="43"/>
      <c r="H271" s="43"/>
      <c r="I271" s="230"/>
      <c r="J271" s="43"/>
      <c r="K271" s="43"/>
      <c r="L271" s="47"/>
      <c r="M271" s="231"/>
      <c r="N271" s="232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145</v>
      </c>
      <c r="AU271" s="20" t="s">
        <v>84</v>
      </c>
    </row>
    <row r="272" s="13" customFormat="1">
      <c r="A272" s="13"/>
      <c r="B272" s="233"/>
      <c r="C272" s="234"/>
      <c r="D272" s="235" t="s">
        <v>147</v>
      </c>
      <c r="E272" s="236" t="s">
        <v>19</v>
      </c>
      <c r="F272" s="237" t="s">
        <v>148</v>
      </c>
      <c r="G272" s="234"/>
      <c r="H272" s="236" t="s">
        <v>19</v>
      </c>
      <c r="I272" s="238"/>
      <c r="J272" s="234"/>
      <c r="K272" s="234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147</v>
      </c>
      <c r="AU272" s="243" t="s">
        <v>84</v>
      </c>
      <c r="AV272" s="13" t="s">
        <v>82</v>
      </c>
      <c r="AW272" s="13" t="s">
        <v>36</v>
      </c>
      <c r="AX272" s="13" t="s">
        <v>74</v>
      </c>
      <c r="AY272" s="243" t="s">
        <v>135</v>
      </c>
    </row>
    <row r="273" s="13" customFormat="1">
      <c r="A273" s="13"/>
      <c r="B273" s="233"/>
      <c r="C273" s="234"/>
      <c r="D273" s="235" t="s">
        <v>147</v>
      </c>
      <c r="E273" s="236" t="s">
        <v>19</v>
      </c>
      <c r="F273" s="237" t="s">
        <v>150</v>
      </c>
      <c r="G273" s="234"/>
      <c r="H273" s="236" t="s">
        <v>19</v>
      </c>
      <c r="I273" s="238"/>
      <c r="J273" s="234"/>
      <c r="K273" s="234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147</v>
      </c>
      <c r="AU273" s="243" t="s">
        <v>84</v>
      </c>
      <c r="AV273" s="13" t="s">
        <v>82</v>
      </c>
      <c r="AW273" s="13" t="s">
        <v>36</v>
      </c>
      <c r="AX273" s="13" t="s">
        <v>74</v>
      </c>
      <c r="AY273" s="243" t="s">
        <v>135</v>
      </c>
    </row>
    <row r="274" s="14" customFormat="1">
      <c r="A274" s="14"/>
      <c r="B274" s="244"/>
      <c r="C274" s="245"/>
      <c r="D274" s="235" t="s">
        <v>147</v>
      </c>
      <c r="E274" s="246" t="s">
        <v>19</v>
      </c>
      <c r="F274" s="247" t="s">
        <v>337</v>
      </c>
      <c r="G274" s="245"/>
      <c r="H274" s="248">
        <v>16.109999999999999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147</v>
      </c>
      <c r="AU274" s="254" t="s">
        <v>84</v>
      </c>
      <c r="AV274" s="14" t="s">
        <v>84</v>
      </c>
      <c r="AW274" s="14" t="s">
        <v>36</v>
      </c>
      <c r="AX274" s="14" t="s">
        <v>74</v>
      </c>
      <c r="AY274" s="254" t="s">
        <v>135</v>
      </c>
    </row>
    <row r="275" s="14" customFormat="1">
      <c r="A275" s="14"/>
      <c r="B275" s="244"/>
      <c r="C275" s="245"/>
      <c r="D275" s="235" t="s">
        <v>147</v>
      </c>
      <c r="E275" s="246" t="s">
        <v>19</v>
      </c>
      <c r="F275" s="247" t="s">
        <v>338</v>
      </c>
      <c r="G275" s="245"/>
      <c r="H275" s="248">
        <v>-3.1520000000000001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147</v>
      </c>
      <c r="AU275" s="254" t="s">
        <v>84</v>
      </c>
      <c r="AV275" s="14" t="s">
        <v>84</v>
      </c>
      <c r="AW275" s="14" t="s">
        <v>36</v>
      </c>
      <c r="AX275" s="14" t="s">
        <v>74</v>
      </c>
      <c r="AY275" s="254" t="s">
        <v>135</v>
      </c>
    </row>
    <row r="276" s="15" customFormat="1">
      <c r="A276" s="15"/>
      <c r="B276" s="255"/>
      <c r="C276" s="256"/>
      <c r="D276" s="235" t="s">
        <v>147</v>
      </c>
      <c r="E276" s="257" t="s">
        <v>19</v>
      </c>
      <c r="F276" s="258" t="s">
        <v>152</v>
      </c>
      <c r="G276" s="256"/>
      <c r="H276" s="259">
        <v>12.957999999999998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5" t="s">
        <v>147</v>
      </c>
      <c r="AU276" s="265" t="s">
        <v>84</v>
      </c>
      <c r="AV276" s="15" t="s">
        <v>143</v>
      </c>
      <c r="AW276" s="15" t="s">
        <v>36</v>
      </c>
      <c r="AX276" s="15" t="s">
        <v>82</v>
      </c>
      <c r="AY276" s="265" t="s">
        <v>135</v>
      </c>
    </row>
    <row r="277" s="12" customFormat="1" ht="25.92" customHeight="1">
      <c r="A277" s="12"/>
      <c r="B277" s="199"/>
      <c r="C277" s="200"/>
      <c r="D277" s="201" t="s">
        <v>73</v>
      </c>
      <c r="E277" s="202" t="s">
        <v>339</v>
      </c>
      <c r="F277" s="202" t="s">
        <v>340</v>
      </c>
      <c r="G277" s="200"/>
      <c r="H277" s="200"/>
      <c r="I277" s="203"/>
      <c r="J277" s="204">
        <f>BK277</f>
        <v>0</v>
      </c>
      <c r="K277" s="200"/>
      <c r="L277" s="205"/>
      <c r="M277" s="206"/>
      <c r="N277" s="207"/>
      <c r="O277" s="207"/>
      <c r="P277" s="208">
        <f>SUM(P278:P279)</f>
        <v>0</v>
      </c>
      <c r="Q277" s="207"/>
      <c r="R277" s="208">
        <f>SUM(R278:R279)</f>
        <v>0</v>
      </c>
      <c r="S277" s="207"/>
      <c r="T277" s="209">
        <f>SUM(T278:T279)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0" t="s">
        <v>174</v>
      </c>
      <c r="AT277" s="211" t="s">
        <v>73</v>
      </c>
      <c r="AU277" s="211" t="s">
        <v>74</v>
      </c>
      <c r="AY277" s="210" t="s">
        <v>135</v>
      </c>
      <c r="BK277" s="212">
        <f>SUM(BK278:BK279)</f>
        <v>0</v>
      </c>
    </row>
    <row r="278" s="2" customFormat="1" ht="16.5" customHeight="1">
      <c r="A278" s="41"/>
      <c r="B278" s="42"/>
      <c r="C278" s="215" t="s">
        <v>341</v>
      </c>
      <c r="D278" s="215" t="s">
        <v>138</v>
      </c>
      <c r="E278" s="216" t="s">
        <v>342</v>
      </c>
      <c r="F278" s="217" t="s">
        <v>343</v>
      </c>
      <c r="G278" s="218" t="s">
        <v>344</v>
      </c>
      <c r="H278" s="277"/>
      <c r="I278" s="220"/>
      <c r="J278" s="221">
        <f>ROUND(I278*H278,2)</f>
        <v>0</v>
      </c>
      <c r="K278" s="217" t="s">
        <v>19</v>
      </c>
      <c r="L278" s="47"/>
      <c r="M278" s="222" t="s">
        <v>19</v>
      </c>
      <c r="N278" s="223" t="s">
        <v>45</v>
      </c>
      <c r="O278" s="87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143</v>
      </c>
      <c r="AT278" s="226" t="s">
        <v>138</v>
      </c>
      <c r="AU278" s="226" t="s">
        <v>82</v>
      </c>
      <c r="AY278" s="20" t="s">
        <v>135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82</v>
      </c>
      <c r="BK278" s="227">
        <f>ROUND(I278*H278,2)</f>
        <v>0</v>
      </c>
      <c r="BL278" s="20" t="s">
        <v>143</v>
      </c>
      <c r="BM278" s="226" t="s">
        <v>345</v>
      </c>
    </row>
    <row r="279" s="2" customFormat="1" ht="16.5" customHeight="1">
      <c r="A279" s="41"/>
      <c r="B279" s="42"/>
      <c r="C279" s="215" t="s">
        <v>346</v>
      </c>
      <c r="D279" s="215" t="s">
        <v>138</v>
      </c>
      <c r="E279" s="216" t="s">
        <v>347</v>
      </c>
      <c r="F279" s="217" t="s">
        <v>348</v>
      </c>
      <c r="G279" s="218" t="s">
        <v>344</v>
      </c>
      <c r="H279" s="277"/>
      <c r="I279" s="220"/>
      <c r="J279" s="221">
        <f>ROUND(I279*H279,2)</f>
        <v>0</v>
      </c>
      <c r="K279" s="217" t="s">
        <v>19</v>
      </c>
      <c r="L279" s="47"/>
      <c r="M279" s="278" t="s">
        <v>19</v>
      </c>
      <c r="N279" s="279" t="s">
        <v>45</v>
      </c>
      <c r="O279" s="280"/>
      <c r="P279" s="281">
        <f>O279*H279</f>
        <v>0</v>
      </c>
      <c r="Q279" s="281">
        <v>0</v>
      </c>
      <c r="R279" s="281">
        <f>Q279*H279</f>
        <v>0</v>
      </c>
      <c r="S279" s="281">
        <v>0</v>
      </c>
      <c r="T279" s="282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6" t="s">
        <v>143</v>
      </c>
      <c r="AT279" s="226" t="s">
        <v>138</v>
      </c>
      <c r="AU279" s="226" t="s">
        <v>82</v>
      </c>
      <c r="AY279" s="20" t="s">
        <v>135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20" t="s">
        <v>82</v>
      </c>
      <c r="BK279" s="227">
        <f>ROUND(I279*H279,2)</f>
        <v>0</v>
      </c>
      <c r="BL279" s="20" t="s">
        <v>143</v>
      </c>
      <c r="BM279" s="226" t="s">
        <v>349</v>
      </c>
    </row>
    <row r="280" s="2" customFormat="1" ht="6.96" customHeight="1">
      <c r="A280" s="41"/>
      <c r="B280" s="62"/>
      <c r="C280" s="63"/>
      <c r="D280" s="63"/>
      <c r="E280" s="63"/>
      <c r="F280" s="63"/>
      <c r="G280" s="63"/>
      <c r="H280" s="63"/>
      <c r="I280" s="63"/>
      <c r="J280" s="63"/>
      <c r="K280" s="63"/>
      <c r="L280" s="47"/>
      <c r="M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</sheetData>
  <sheetProtection sheet="1" autoFilter="0" formatColumns="0" formatRows="0" objects="1" scenarios="1" spinCount="100000" saltValue="YOSAn8fQFP2TJJv6I9w3PpC8QuJhmJQ3PguHtKLdXQoZIWyoT1FpTQ+dEh+h759O9JtFN4dPT3vfewauoTCB3g==" hashValue="sMF2ieEadoPKZRglnw9vukUkx+NL6Md9t5ErAk0yqd/WoYJFZPq79qiNjlg5uF40mS+fDmaLVlBDdcmhDeAc1w==" algorithmName="SHA-512" password="CC35"/>
  <autoFilter ref="C87:K27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6_01/949101111"/>
    <hyperlink ref="F99" r:id="rId2" display="https://podminky.urs.cz/item/CS_URS_2026_01/952902021"/>
    <hyperlink ref="F104" r:id="rId3" display="https://podminky.urs.cz/item/CS_URS_2026_01/962031132"/>
    <hyperlink ref="F112" r:id="rId4" display="https://podminky.urs.cz/item/CS_URS_2026_01/962032230"/>
    <hyperlink ref="F120" r:id="rId5" display="https://podminky.urs.cz/item/CS_URS_2026_01/965042141"/>
    <hyperlink ref="F134" r:id="rId6" display="https://podminky.urs.cz/item/CS_URS_2026_01/965081213"/>
    <hyperlink ref="F144" r:id="rId7" display="https://podminky.urs.cz/item/CS_URS_2026_01/968072455"/>
    <hyperlink ref="F153" r:id="rId8" display="https://podminky.urs.cz/item/CS_URS_2026_01/971033641"/>
    <hyperlink ref="F159" r:id="rId9" display="https://podminky.urs.cz/item/CS_URS_2026_01/975043121"/>
    <hyperlink ref="F165" r:id="rId10" display="https://podminky.urs.cz/item/CS_URS_2026_01/977151119"/>
    <hyperlink ref="F172" r:id="rId11" display="https://podminky.urs.cz/item/CS_URS_2026_01/978013121"/>
    <hyperlink ref="F182" r:id="rId12" display="https://podminky.urs.cz/item/CS_URS_2026_01/978013191"/>
    <hyperlink ref="F213" r:id="rId13" display="https://podminky.urs.cz/item/CS_URS_2026_01/978059541"/>
    <hyperlink ref="F229" r:id="rId14" display="https://podminky.urs.cz/item/CS_URS_2026_01/997013211"/>
    <hyperlink ref="F231" r:id="rId15" display="https://podminky.urs.cz/item/CS_URS_2026_01/997013501"/>
    <hyperlink ref="F233" r:id="rId16" display="https://podminky.urs.cz/item/CS_URS_2026_01/997013509"/>
    <hyperlink ref="F237" r:id="rId17" display="https://podminky.urs.cz/item/CS_URS_2026_01/997013631"/>
    <hyperlink ref="F240" r:id="rId18" display="https://podminky.urs.cz/item/CS_URS_2026_01/998018001"/>
    <hyperlink ref="F244" r:id="rId19" display="https://podminky.urs.cz/item/CS_URS_2026_01/725110814"/>
    <hyperlink ref="F249" r:id="rId20" display="https://podminky.urs.cz/item/CS_URS_2026_01/725240812"/>
    <hyperlink ref="F254" r:id="rId21" display="https://podminky.urs.cz/item/CS_URS_2026_01/725840850"/>
    <hyperlink ref="F259" r:id="rId22" display="https://podminky.urs.cz/item/CS_URS_2026_01/725860811"/>
    <hyperlink ref="F265" r:id="rId23" display="https://podminky.urs.cz/item/CS_URS_2026_01/776201812"/>
    <hyperlink ref="F271" r:id="rId24" display="https://podminky.urs.cz/item/CS_URS_2026_01/784121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84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sociálního zařízení hasičské zbrojnice Lhota u Choryně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350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30. 1. 2026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30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32</v>
      </c>
      <c r="E20" s="41"/>
      <c r="F20" s="41"/>
      <c r="G20" s="41"/>
      <c r="H20" s="41"/>
      <c r="I20" s="145" t="s">
        <v>26</v>
      </c>
      <c r="J20" s="136" t="s">
        <v>33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34</v>
      </c>
      <c r="F21" s="41"/>
      <c r="G21" s="41"/>
      <c r="H21" s="41"/>
      <c r="I21" s="145" t="s">
        <v>29</v>
      </c>
      <c r="J21" s="136" t="s">
        <v>35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37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29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38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40</v>
      </c>
      <c r="E30" s="41"/>
      <c r="F30" s="41"/>
      <c r="G30" s="41"/>
      <c r="H30" s="41"/>
      <c r="I30" s="41"/>
      <c r="J30" s="156">
        <f>ROUND(J95,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42</v>
      </c>
      <c r="G32" s="41"/>
      <c r="H32" s="41"/>
      <c r="I32" s="157" t="s">
        <v>41</v>
      </c>
      <c r="J32" s="157" t="s">
        <v>43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44</v>
      </c>
      <c r="E33" s="145" t="s">
        <v>45</v>
      </c>
      <c r="F33" s="159">
        <f>ROUND((SUM(BE95:BE1460)),  2)</f>
        <v>0</v>
      </c>
      <c r="G33" s="41"/>
      <c r="H33" s="41"/>
      <c r="I33" s="160">
        <v>0.20999999999999999</v>
      </c>
      <c r="J33" s="159">
        <f>ROUND(((SUM(BE95:BE1460))*I33),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46</v>
      </c>
      <c r="F34" s="159">
        <f>ROUND((SUM(BF95:BF1460)),  2)</f>
        <v>0</v>
      </c>
      <c r="G34" s="41"/>
      <c r="H34" s="41"/>
      <c r="I34" s="160">
        <v>0.12</v>
      </c>
      <c r="J34" s="159">
        <f>ROUND(((SUM(BF95:BF1460))*I34),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47</v>
      </c>
      <c r="F35" s="159">
        <f>ROUND((SUM(BG95:BG1460)),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48</v>
      </c>
      <c r="F36" s="159">
        <f>ROUND((SUM(BH95:BH1460)),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ROUND((SUM(BI95:BI1460)),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107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Rekonstrukce sociálního zařízení hasičské zbrojnice Lhota u Choryně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Architektonicko stavební řešení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30. 1. 2026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>Město Valašské Meziříčí, Náměstí 7/5,757 01 VM</v>
      </c>
      <c r="G54" s="43"/>
      <c r="H54" s="43"/>
      <c r="I54" s="35" t="s">
        <v>32</v>
      </c>
      <c r="J54" s="39" t="str">
        <f>E21</f>
        <v>TYKO atelier,Kouty 1413, Valašské Meziříčí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108</v>
      </c>
      <c r="D57" s="174"/>
      <c r="E57" s="174"/>
      <c r="F57" s="174"/>
      <c r="G57" s="174"/>
      <c r="H57" s="174"/>
      <c r="I57" s="174"/>
      <c r="J57" s="175" t="s">
        <v>109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72</v>
      </c>
      <c r="D59" s="43"/>
      <c r="E59" s="43"/>
      <c r="F59" s="43"/>
      <c r="G59" s="43"/>
      <c r="H59" s="43"/>
      <c r="I59" s="43"/>
      <c r="J59" s="105">
        <f>J95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110</v>
      </c>
    </row>
    <row r="60" s="9" customFormat="1" ht="24.96" customHeight="1">
      <c r="A60" s="9"/>
      <c r="B60" s="177"/>
      <c r="C60" s="178"/>
      <c r="D60" s="179" t="s">
        <v>111</v>
      </c>
      <c r="E60" s="180"/>
      <c r="F60" s="180"/>
      <c r="G60" s="180"/>
      <c r="H60" s="180"/>
      <c r="I60" s="180"/>
      <c r="J60" s="181">
        <f>J96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351</v>
      </c>
      <c r="E61" s="185"/>
      <c r="F61" s="185"/>
      <c r="G61" s="185"/>
      <c r="H61" s="185"/>
      <c r="I61" s="185"/>
      <c r="J61" s="186">
        <f>J97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352</v>
      </c>
      <c r="E62" s="185"/>
      <c r="F62" s="185"/>
      <c r="G62" s="185"/>
      <c r="H62" s="185"/>
      <c r="I62" s="185"/>
      <c r="J62" s="186">
        <f>J148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112</v>
      </c>
      <c r="E63" s="185"/>
      <c r="F63" s="185"/>
      <c r="G63" s="185"/>
      <c r="H63" s="185"/>
      <c r="I63" s="185"/>
      <c r="J63" s="186">
        <f>J467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114</v>
      </c>
      <c r="E64" s="185"/>
      <c r="F64" s="185"/>
      <c r="G64" s="185"/>
      <c r="H64" s="185"/>
      <c r="I64" s="185"/>
      <c r="J64" s="186">
        <f>J478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77"/>
      <c r="C65" s="178"/>
      <c r="D65" s="179" t="s">
        <v>115</v>
      </c>
      <c r="E65" s="180"/>
      <c r="F65" s="180"/>
      <c r="G65" s="180"/>
      <c r="H65" s="180"/>
      <c r="I65" s="180"/>
      <c r="J65" s="181">
        <f>J481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83"/>
      <c r="C66" s="128"/>
      <c r="D66" s="184" t="s">
        <v>353</v>
      </c>
      <c r="E66" s="185"/>
      <c r="F66" s="185"/>
      <c r="G66" s="185"/>
      <c r="H66" s="185"/>
      <c r="I66" s="185"/>
      <c r="J66" s="186">
        <f>J482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354</v>
      </c>
      <c r="E67" s="185"/>
      <c r="F67" s="185"/>
      <c r="G67" s="185"/>
      <c r="H67" s="185"/>
      <c r="I67" s="185"/>
      <c r="J67" s="186">
        <f>J505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355</v>
      </c>
      <c r="E68" s="185"/>
      <c r="F68" s="185"/>
      <c r="G68" s="185"/>
      <c r="H68" s="185"/>
      <c r="I68" s="185"/>
      <c r="J68" s="186">
        <f>J548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356</v>
      </c>
      <c r="E69" s="185"/>
      <c r="F69" s="185"/>
      <c r="G69" s="185"/>
      <c r="H69" s="185"/>
      <c r="I69" s="185"/>
      <c r="J69" s="186">
        <f>J559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357</v>
      </c>
      <c r="E70" s="185"/>
      <c r="F70" s="185"/>
      <c r="G70" s="185"/>
      <c r="H70" s="185"/>
      <c r="I70" s="185"/>
      <c r="J70" s="186">
        <f>J709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358</v>
      </c>
      <c r="E71" s="185"/>
      <c r="F71" s="185"/>
      <c r="G71" s="185"/>
      <c r="H71" s="185"/>
      <c r="I71" s="185"/>
      <c r="J71" s="186">
        <f>J905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359</v>
      </c>
      <c r="E72" s="185"/>
      <c r="F72" s="185"/>
      <c r="G72" s="185"/>
      <c r="H72" s="185"/>
      <c r="I72" s="185"/>
      <c r="J72" s="186">
        <f>J1055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360</v>
      </c>
      <c r="E73" s="185"/>
      <c r="F73" s="185"/>
      <c r="G73" s="185"/>
      <c r="H73" s="185"/>
      <c r="I73" s="185"/>
      <c r="J73" s="186">
        <f>J1324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118</v>
      </c>
      <c r="E74" s="185"/>
      <c r="F74" s="185"/>
      <c r="G74" s="185"/>
      <c r="H74" s="185"/>
      <c r="I74" s="185"/>
      <c r="J74" s="186">
        <f>J1398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7"/>
      <c r="C75" s="178"/>
      <c r="D75" s="179" t="s">
        <v>119</v>
      </c>
      <c r="E75" s="180"/>
      <c r="F75" s="180"/>
      <c r="G75" s="180"/>
      <c r="H75" s="180"/>
      <c r="I75" s="180"/>
      <c r="J75" s="181">
        <f>J1453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120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72" t="str">
        <f>E7</f>
        <v>Rekonstrukce sociálního zařízení hasičské zbrojnice Lhota u Choryně</v>
      </c>
      <c r="F85" s="35"/>
      <c r="G85" s="35"/>
      <c r="H85" s="35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105</v>
      </c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E9</f>
        <v>02 - Architektonicko stavební řešení</v>
      </c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F12</f>
        <v xml:space="preserve"> </v>
      </c>
      <c r="G89" s="43"/>
      <c r="H89" s="43"/>
      <c r="I89" s="35" t="s">
        <v>23</v>
      </c>
      <c r="J89" s="75" t="str">
        <f>IF(J12="","",J12)</f>
        <v>30. 1. 2026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40.05" customHeight="1">
      <c r="A91" s="41"/>
      <c r="B91" s="42"/>
      <c r="C91" s="35" t="s">
        <v>25</v>
      </c>
      <c r="D91" s="43"/>
      <c r="E91" s="43"/>
      <c r="F91" s="30" t="str">
        <f>E15</f>
        <v>Město Valašské Meziříčí, Náměstí 7/5,757 01 VM</v>
      </c>
      <c r="G91" s="43"/>
      <c r="H91" s="43"/>
      <c r="I91" s="35" t="s">
        <v>32</v>
      </c>
      <c r="J91" s="39" t="str">
        <f>E21</f>
        <v>TYKO atelier,Kouty 1413, Valašské Meziříčí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30</v>
      </c>
      <c r="D92" s="43"/>
      <c r="E92" s="43"/>
      <c r="F92" s="30" t="str">
        <f>IF(E18="","",E18)</f>
        <v>Vyplň údaj</v>
      </c>
      <c r="G92" s="43"/>
      <c r="H92" s="43"/>
      <c r="I92" s="35" t="s">
        <v>37</v>
      </c>
      <c r="J92" s="39" t="str">
        <f>E24</f>
        <v xml:space="preserve"> 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8"/>
      <c r="B94" s="189"/>
      <c r="C94" s="190" t="s">
        <v>121</v>
      </c>
      <c r="D94" s="191" t="s">
        <v>59</v>
      </c>
      <c r="E94" s="191" t="s">
        <v>55</v>
      </c>
      <c r="F94" s="191" t="s">
        <v>56</v>
      </c>
      <c r="G94" s="191" t="s">
        <v>122</v>
      </c>
      <c r="H94" s="191" t="s">
        <v>123</v>
      </c>
      <c r="I94" s="191" t="s">
        <v>124</v>
      </c>
      <c r="J94" s="191" t="s">
        <v>109</v>
      </c>
      <c r="K94" s="192" t="s">
        <v>125</v>
      </c>
      <c r="L94" s="193"/>
      <c r="M94" s="95" t="s">
        <v>19</v>
      </c>
      <c r="N94" s="96" t="s">
        <v>44</v>
      </c>
      <c r="O94" s="96" t="s">
        <v>126</v>
      </c>
      <c r="P94" s="96" t="s">
        <v>127</v>
      </c>
      <c r="Q94" s="96" t="s">
        <v>128</v>
      </c>
      <c r="R94" s="96" t="s">
        <v>129</v>
      </c>
      <c r="S94" s="96" t="s">
        <v>130</v>
      </c>
      <c r="T94" s="97" t="s">
        <v>131</v>
      </c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</row>
    <row r="95" s="2" customFormat="1" ht="22.8" customHeight="1">
      <c r="A95" s="41"/>
      <c r="B95" s="42"/>
      <c r="C95" s="102" t="s">
        <v>132</v>
      </c>
      <c r="D95" s="43"/>
      <c r="E95" s="43"/>
      <c r="F95" s="43"/>
      <c r="G95" s="43"/>
      <c r="H95" s="43"/>
      <c r="I95" s="43"/>
      <c r="J95" s="194">
        <f>BK95</f>
        <v>0</v>
      </c>
      <c r="K95" s="43"/>
      <c r="L95" s="47"/>
      <c r="M95" s="98"/>
      <c r="N95" s="195"/>
      <c r="O95" s="99"/>
      <c r="P95" s="196">
        <f>P96+P481+P1453</f>
        <v>0</v>
      </c>
      <c r="Q95" s="99"/>
      <c r="R95" s="196">
        <f>R96+R481+R1453</f>
        <v>10.343782579999999</v>
      </c>
      <c r="S95" s="99"/>
      <c r="T95" s="197">
        <f>T96+T481+T1453</f>
        <v>0.0058536000000000013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73</v>
      </c>
      <c r="AU95" s="20" t="s">
        <v>110</v>
      </c>
      <c r="BK95" s="198">
        <f>BK96+BK481+BK1453</f>
        <v>0</v>
      </c>
    </row>
    <row r="96" s="12" customFormat="1" ht="25.92" customHeight="1">
      <c r="A96" s="12"/>
      <c r="B96" s="199"/>
      <c r="C96" s="200"/>
      <c r="D96" s="201" t="s">
        <v>73</v>
      </c>
      <c r="E96" s="202" t="s">
        <v>133</v>
      </c>
      <c r="F96" s="202" t="s">
        <v>134</v>
      </c>
      <c r="G96" s="200"/>
      <c r="H96" s="200"/>
      <c r="I96" s="203"/>
      <c r="J96" s="204">
        <f>BK96</f>
        <v>0</v>
      </c>
      <c r="K96" s="200"/>
      <c r="L96" s="205"/>
      <c r="M96" s="206"/>
      <c r="N96" s="207"/>
      <c r="O96" s="207"/>
      <c r="P96" s="208">
        <f>P97+P148+P467+P478</f>
        <v>0</v>
      </c>
      <c r="Q96" s="207"/>
      <c r="R96" s="208">
        <f>R97+R148+R467+R478</f>
        <v>7.2595062099999996</v>
      </c>
      <c r="S96" s="207"/>
      <c r="T96" s="209">
        <f>T97+T148+T467+T478</f>
        <v>0.0058536000000000013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82</v>
      </c>
      <c r="AT96" s="211" t="s">
        <v>73</v>
      </c>
      <c r="AU96" s="211" t="s">
        <v>74</v>
      </c>
      <c r="AY96" s="210" t="s">
        <v>135</v>
      </c>
      <c r="BK96" s="212">
        <f>BK97+BK148+BK467+BK478</f>
        <v>0</v>
      </c>
    </row>
    <row r="97" s="12" customFormat="1" ht="22.8" customHeight="1">
      <c r="A97" s="12"/>
      <c r="B97" s="199"/>
      <c r="C97" s="200"/>
      <c r="D97" s="201" t="s">
        <v>73</v>
      </c>
      <c r="E97" s="213" t="s">
        <v>157</v>
      </c>
      <c r="F97" s="213" t="s">
        <v>361</v>
      </c>
      <c r="G97" s="200"/>
      <c r="H97" s="200"/>
      <c r="I97" s="203"/>
      <c r="J97" s="214">
        <f>BK97</f>
        <v>0</v>
      </c>
      <c r="K97" s="200"/>
      <c r="L97" s="205"/>
      <c r="M97" s="206"/>
      <c r="N97" s="207"/>
      <c r="O97" s="207"/>
      <c r="P97" s="208">
        <f>SUM(P98:P147)</f>
        <v>0</v>
      </c>
      <c r="Q97" s="207"/>
      <c r="R97" s="208">
        <f>SUM(R98:R147)</f>
        <v>3.1431623400000004</v>
      </c>
      <c r="S97" s="207"/>
      <c r="T97" s="209">
        <f>SUM(T98:T147)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82</v>
      </c>
      <c r="AT97" s="211" t="s">
        <v>73</v>
      </c>
      <c r="AU97" s="211" t="s">
        <v>82</v>
      </c>
      <c r="AY97" s="210" t="s">
        <v>135</v>
      </c>
      <c r="BK97" s="212">
        <f>SUM(BK98:BK147)</f>
        <v>0</v>
      </c>
    </row>
    <row r="98" s="2" customFormat="1" ht="24.15" customHeight="1">
      <c r="A98" s="41"/>
      <c r="B98" s="42"/>
      <c r="C98" s="215" t="s">
        <v>82</v>
      </c>
      <c r="D98" s="215" t="s">
        <v>138</v>
      </c>
      <c r="E98" s="216" t="s">
        <v>362</v>
      </c>
      <c r="F98" s="217" t="s">
        <v>363</v>
      </c>
      <c r="G98" s="218" t="s">
        <v>314</v>
      </c>
      <c r="H98" s="219">
        <v>5</v>
      </c>
      <c r="I98" s="220"/>
      <c r="J98" s="221">
        <f>ROUND(I98*H98,2)</f>
        <v>0</v>
      </c>
      <c r="K98" s="217" t="s">
        <v>142</v>
      </c>
      <c r="L98" s="47"/>
      <c r="M98" s="222" t="s">
        <v>19</v>
      </c>
      <c r="N98" s="223" t="s">
        <v>45</v>
      </c>
      <c r="O98" s="87"/>
      <c r="P98" s="224">
        <f>O98*H98</f>
        <v>0</v>
      </c>
      <c r="Q98" s="224">
        <v>6.9999999999999994E-05</v>
      </c>
      <c r="R98" s="224">
        <f>Q98*H98</f>
        <v>0.00034999999999999994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143</v>
      </c>
      <c r="AT98" s="226" t="s">
        <v>138</v>
      </c>
      <c r="AU98" s="226" t="s">
        <v>84</v>
      </c>
      <c r="AY98" s="20" t="s">
        <v>135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82</v>
      </c>
      <c r="BK98" s="227">
        <f>ROUND(I98*H98,2)</f>
        <v>0</v>
      </c>
      <c r="BL98" s="20" t="s">
        <v>143</v>
      </c>
      <c r="BM98" s="226" t="s">
        <v>364</v>
      </c>
    </row>
    <row r="99" s="2" customFormat="1">
      <c r="A99" s="41"/>
      <c r="B99" s="42"/>
      <c r="C99" s="43"/>
      <c r="D99" s="228" t="s">
        <v>145</v>
      </c>
      <c r="E99" s="43"/>
      <c r="F99" s="229" t="s">
        <v>365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145</v>
      </c>
      <c r="AU99" s="20" t="s">
        <v>84</v>
      </c>
    </row>
    <row r="100" s="13" customFormat="1">
      <c r="A100" s="13"/>
      <c r="B100" s="233"/>
      <c r="C100" s="234"/>
      <c r="D100" s="235" t="s">
        <v>147</v>
      </c>
      <c r="E100" s="236" t="s">
        <v>19</v>
      </c>
      <c r="F100" s="237" t="s">
        <v>366</v>
      </c>
      <c r="G100" s="234"/>
      <c r="H100" s="236" t="s">
        <v>19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147</v>
      </c>
      <c r="AU100" s="243" t="s">
        <v>84</v>
      </c>
      <c r="AV100" s="13" t="s">
        <v>82</v>
      </c>
      <c r="AW100" s="13" t="s">
        <v>36</v>
      </c>
      <c r="AX100" s="13" t="s">
        <v>74</v>
      </c>
      <c r="AY100" s="243" t="s">
        <v>135</v>
      </c>
    </row>
    <row r="101" s="13" customFormat="1">
      <c r="A101" s="13"/>
      <c r="B101" s="233"/>
      <c r="C101" s="234"/>
      <c r="D101" s="235" t="s">
        <v>147</v>
      </c>
      <c r="E101" s="236" t="s">
        <v>19</v>
      </c>
      <c r="F101" s="237" t="s">
        <v>220</v>
      </c>
      <c r="G101" s="234"/>
      <c r="H101" s="236" t="s">
        <v>19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147</v>
      </c>
      <c r="AU101" s="243" t="s">
        <v>84</v>
      </c>
      <c r="AV101" s="13" t="s">
        <v>82</v>
      </c>
      <c r="AW101" s="13" t="s">
        <v>36</v>
      </c>
      <c r="AX101" s="13" t="s">
        <v>74</v>
      </c>
      <c r="AY101" s="243" t="s">
        <v>135</v>
      </c>
    </row>
    <row r="102" s="14" customFormat="1">
      <c r="A102" s="14"/>
      <c r="B102" s="244"/>
      <c r="C102" s="245"/>
      <c r="D102" s="235" t="s">
        <v>147</v>
      </c>
      <c r="E102" s="246" t="s">
        <v>19</v>
      </c>
      <c r="F102" s="247" t="s">
        <v>174</v>
      </c>
      <c r="G102" s="245"/>
      <c r="H102" s="248">
        <v>5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147</v>
      </c>
      <c r="AU102" s="254" t="s">
        <v>84</v>
      </c>
      <c r="AV102" s="14" t="s">
        <v>84</v>
      </c>
      <c r="AW102" s="14" t="s">
        <v>36</v>
      </c>
      <c r="AX102" s="14" t="s">
        <v>74</v>
      </c>
      <c r="AY102" s="254" t="s">
        <v>135</v>
      </c>
    </row>
    <row r="103" s="15" customFormat="1">
      <c r="A103" s="15"/>
      <c r="B103" s="255"/>
      <c r="C103" s="256"/>
      <c r="D103" s="235" t="s">
        <v>147</v>
      </c>
      <c r="E103" s="257" t="s">
        <v>19</v>
      </c>
      <c r="F103" s="258" t="s">
        <v>152</v>
      </c>
      <c r="G103" s="256"/>
      <c r="H103" s="259">
        <v>5</v>
      </c>
      <c r="I103" s="260"/>
      <c r="J103" s="256"/>
      <c r="K103" s="256"/>
      <c r="L103" s="261"/>
      <c r="M103" s="262"/>
      <c r="N103" s="263"/>
      <c r="O103" s="263"/>
      <c r="P103" s="263"/>
      <c r="Q103" s="263"/>
      <c r="R103" s="263"/>
      <c r="S103" s="263"/>
      <c r="T103" s="264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5" t="s">
        <v>147</v>
      </c>
      <c r="AU103" s="265" t="s">
        <v>84</v>
      </c>
      <c r="AV103" s="15" t="s">
        <v>143</v>
      </c>
      <c r="AW103" s="15" t="s">
        <v>36</v>
      </c>
      <c r="AX103" s="15" t="s">
        <v>82</v>
      </c>
      <c r="AY103" s="265" t="s">
        <v>135</v>
      </c>
    </row>
    <row r="104" s="2" customFormat="1" ht="16.5" customHeight="1">
      <c r="A104" s="41"/>
      <c r="B104" s="42"/>
      <c r="C104" s="283" t="s">
        <v>84</v>
      </c>
      <c r="D104" s="283" t="s">
        <v>367</v>
      </c>
      <c r="E104" s="284" t="s">
        <v>368</v>
      </c>
      <c r="F104" s="285" t="s">
        <v>369</v>
      </c>
      <c r="G104" s="286" t="s">
        <v>211</v>
      </c>
      <c r="H104" s="287">
        <v>0.84999999999999998</v>
      </c>
      <c r="I104" s="288"/>
      <c r="J104" s="289">
        <f>ROUND(I104*H104,2)</f>
        <v>0</v>
      </c>
      <c r="K104" s="285" t="s">
        <v>142</v>
      </c>
      <c r="L104" s="290"/>
      <c r="M104" s="291" t="s">
        <v>19</v>
      </c>
      <c r="N104" s="292" t="s">
        <v>45</v>
      </c>
      <c r="O104" s="87"/>
      <c r="P104" s="224">
        <f>O104*H104</f>
        <v>0</v>
      </c>
      <c r="Q104" s="224">
        <v>0.00172</v>
      </c>
      <c r="R104" s="224">
        <f>Q104*H104</f>
        <v>0.001462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202</v>
      </c>
      <c r="AT104" s="226" t="s">
        <v>367</v>
      </c>
      <c r="AU104" s="226" t="s">
        <v>84</v>
      </c>
      <c r="AY104" s="20" t="s">
        <v>135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82</v>
      </c>
      <c r="BK104" s="227">
        <f>ROUND(I104*H104,2)</f>
        <v>0</v>
      </c>
      <c r="BL104" s="20" t="s">
        <v>143</v>
      </c>
      <c r="BM104" s="226" t="s">
        <v>370</v>
      </c>
    </row>
    <row r="105" s="13" customFormat="1">
      <c r="A105" s="13"/>
      <c r="B105" s="233"/>
      <c r="C105" s="234"/>
      <c r="D105" s="235" t="s">
        <v>147</v>
      </c>
      <c r="E105" s="236" t="s">
        <v>19</v>
      </c>
      <c r="F105" s="237" t="s">
        <v>366</v>
      </c>
      <c r="G105" s="234"/>
      <c r="H105" s="236" t="s">
        <v>19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147</v>
      </c>
      <c r="AU105" s="243" t="s">
        <v>84</v>
      </c>
      <c r="AV105" s="13" t="s">
        <v>82</v>
      </c>
      <c r="AW105" s="13" t="s">
        <v>36</v>
      </c>
      <c r="AX105" s="13" t="s">
        <v>74</v>
      </c>
      <c r="AY105" s="243" t="s">
        <v>135</v>
      </c>
    </row>
    <row r="106" s="13" customFormat="1">
      <c r="A106" s="13"/>
      <c r="B106" s="233"/>
      <c r="C106" s="234"/>
      <c r="D106" s="235" t="s">
        <v>147</v>
      </c>
      <c r="E106" s="236" t="s">
        <v>19</v>
      </c>
      <c r="F106" s="237" t="s">
        <v>220</v>
      </c>
      <c r="G106" s="234"/>
      <c r="H106" s="236" t="s">
        <v>19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147</v>
      </c>
      <c r="AU106" s="243" t="s">
        <v>84</v>
      </c>
      <c r="AV106" s="13" t="s">
        <v>82</v>
      </c>
      <c r="AW106" s="13" t="s">
        <v>36</v>
      </c>
      <c r="AX106" s="13" t="s">
        <v>74</v>
      </c>
      <c r="AY106" s="243" t="s">
        <v>135</v>
      </c>
    </row>
    <row r="107" s="14" customFormat="1">
      <c r="A107" s="14"/>
      <c r="B107" s="244"/>
      <c r="C107" s="245"/>
      <c r="D107" s="235" t="s">
        <v>147</v>
      </c>
      <c r="E107" s="246" t="s">
        <v>19</v>
      </c>
      <c r="F107" s="247" t="s">
        <v>221</v>
      </c>
      <c r="G107" s="245"/>
      <c r="H107" s="248">
        <v>0.45000000000000001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147</v>
      </c>
      <c r="AU107" s="254" t="s">
        <v>84</v>
      </c>
      <c r="AV107" s="14" t="s">
        <v>84</v>
      </c>
      <c r="AW107" s="14" t="s">
        <v>36</v>
      </c>
      <c r="AX107" s="14" t="s">
        <v>74</v>
      </c>
      <c r="AY107" s="254" t="s">
        <v>135</v>
      </c>
    </row>
    <row r="108" s="14" customFormat="1">
      <c r="A108" s="14"/>
      <c r="B108" s="244"/>
      <c r="C108" s="245"/>
      <c r="D108" s="235" t="s">
        <v>147</v>
      </c>
      <c r="E108" s="246" t="s">
        <v>19</v>
      </c>
      <c r="F108" s="247" t="s">
        <v>222</v>
      </c>
      <c r="G108" s="245"/>
      <c r="H108" s="248">
        <v>0.40000000000000002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147</v>
      </c>
      <c r="AU108" s="254" t="s">
        <v>84</v>
      </c>
      <c r="AV108" s="14" t="s">
        <v>84</v>
      </c>
      <c r="AW108" s="14" t="s">
        <v>36</v>
      </c>
      <c r="AX108" s="14" t="s">
        <v>74</v>
      </c>
      <c r="AY108" s="254" t="s">
        <v>135</v>
      </c>
    </row>
    <row r="109" s="15" customFormat="1">
      <c r="A109" s="15"/>
      <c r="B109" s="255"/>
      <c r="C109" s="256"/>
      <c r="D109" s="235" t="s">
        <v>147</v>
      </c>
      <c r="E109" s="257" t="s">
        <v>19</v>
      </c>
      <c r="F109" s="258" t="s">
        <v>152</v>
      </c>
      <c r="G109" s="256"/>
      <c r="H109" s="259">
        <v>0.85000000000000009</v>
      </c>
      <c r="I109" s="260"/>
      <c r="J109" s="256"/>
      <c r="K109" s="256"/>
      <c r="L109" s="261"/>
      <c r="M109" s="262"/>
      <c r="N109" s="263"/>
      <c r="O109" s="263"/>
      <c r="P109" s="263"/>
      <c r="Q109" s="263"/>
      <c r="R109" s="263"/>
      <c r="S109" s="263"/>
      <c r="T109" s="264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5" t="s">
        <v>147</v>
      </c>
      <c r="AU109" s="265" t="s">
        <v>84</v>
      </c>
      <c r="AV109" s="15" t="s">
        <v>143</v>
      </c>
      <c r="AW109" s="15" t="s">
        <v>36</v>
      </c>
      <c r="AX109" s="15" t="s">
        <v>82</v>
      </c>
      <c r="AY109" s="265" t="s">
        <v>135</v>
      </c>
    </row>
    <row r="110" s="2" customFormat="1" ht="24.15" customHeight="1">
      <c r="A110" s="41"/>
      <c r="B110" s="42"/>
      <c r="C110" s="215" t="s">
        <v>157</v>
      </c>
      <c r="D110" s="215" t="s">
        <v>138</v>
      </c>
      <c r="E110" s="216" t="s">
        <v>371</v>
      </c>
      <c r="F110" s="217" t="s">
        <v>372</v>
      </c>
      <c r="G110" s="218" t="s">
        <v>168</v>
      </c>
      <c r="H110" s="219">
        <v>0.47299999999999998</v>
      </c>
      <c r="I110" s="220"/>
      <c r="J110" s="221">
        <f>ROUND(I110*H110,2)</f>
        <v>0</v>
      </c>
      <c r="K110" s="217" t="s">
        <v>142</v>
      </c>
      <c r="L110" s="47"/>
      <c r="M110" s="222" t="s">
        <v>19</v>
      </c>
      <c r="N110" s="223" t="s">
        <v>45</v>
      </c>
      <c r="O110" s="87"/>
      <c r="P110" s="224">
        <f>O110*H110</f>
        <v>0</v>
      </c>
      <c r="Q110" s="224">
        <v>1.8775</v>
      </c>
      <c r="R110" s="224">
        <f>Q110*H110</f>
        <v>0.88805749999999994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143</v>
      </c>
      <c r="AT110" s="226" t="s">
        <v>138</v>
      </c>
      <c r="AU110" s="226" t="s">
        <v>84</v>
      </c>
      <c r="AY110" s="20" t="s">
        <v>135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82</v>
      </c>
      <c r="BK110" s="227">
        <f>ROUND(I110*H110,2)</f>
        <v>0</v>
      </c>
      <c r="BL110" s="20" t="s">
        <v>143</v>
      </c>
      <c r="BM110" s="226" t="s">
        <v>373</v>
      </c>
    </row>
    <row r="111" s="2" customFormat="1">
      <c r="A111" s="41"/>
      <c r="B111" s="42"/>
      <c r="C111" s="43"/>
      <c r="D111" s="228" t="s">
        <v>145</v>
      </c>
      <c r="E111" s="43"/>
      <c r="F111" s="229" t="s">
        <v>374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145</v>
      </c>
      <c r="AU111" s="20" t="s">
        <v>84</v>
      </c>
    </row>
    <row r="112" s="13" customFormat="1">
      <c r="A112" s="13"/>
      <c r="B112" s="233"/>
      <c r="C112" s="234"/>
      <c r="D112" s="235" t="s">
        <v>147</v>
      </c>
      <c r="E112" s="236" t="s">
        <v>19</v>
      </c>
      <c r="F112" s="237" t="s">
        <v>366</v>
      </c>
      <c r="G112" s="234"/>
      <c r="H112" s="236" t="s">
        <v>19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147</v>
      </c>
      <c r="AU112" s="243" t="s">
        <v>84</v>
      </c>
      <c r="AV112" s="13" t="s">
        <v>82</v>
      </c>
      <c r="AW112" s="13" t="s">
        <v>36</v>
      </c>
      <c r="AX112" s="13" t="s">
        <v>74</v>
      </c>
      <c r="AY112" s="243" t="s">
        <v>135</v>
      </c>
    </row>
    <row r="113" s="14" customFormat="1">
      <c r="A113" s="14"/>
      <c r="B113" s="244"/>
      <c r="C113" s="245"/>
      <c r="D113" s="235" t="s">
        <v>147</v>
      </c>
      <c r="E113" s="246" t="s">
        <v>19</v>
      </c>
      <c r="F113" s="247" t="s">
        <v>375</v>
      </c>
      <c r="G113" s="245"/>
      <c r="H113" s="248">
        <v>0.47299999999999998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147</v>
      </c>
      <c r="AU113" s="254" t="s">
        <v>84</v>
      </c>
      <c r="AV113" s="14" t="s">
        <v>84</v>
      </c>
      <c r="AW113" s="14" t="s">
        <v>36</v>
      </c>
      <c r="AX113" s="14" t="s">
        <v>74</v>
      </c>
      <c r="AY113" s="254" t="s">
        <v>135</v>
      </c>
    </row>
    <row r="114" s="15" customFormat="1">
      <c r="A114" s="15"/>
      <c r="B114" s="255"/>
      <c r="C114" s="256"/>
      <c r="D114" s="235" t="s">
        <v>147</v>
      </c>
      <c r="E114" s="257" t="s">
        <v>19</v>
      </c>
      <c r="F114" s="258" t="s">
        <v>152</v>
      </c>
      <c r="G114" s="256"/>
      <c r="H114" s="259">
        <v>0.47299999999999998</v>
      </c>
      <c r="I114" s="260"/>
      <c r="J114" s="256"/>
      <c r="K114" s="256"/>
      <c r="L114" s="261"/>
      <c r="M114" s="262"/>
      <c r="N114" s="263"/>
      <c r="O114" s="263"/>
      <c r="P114" s="263"/>
      <c r="Q114" s="263"/>
      <c r="R114" s="263"/>
      <c r="S114" s="263"/>
      <c r="T114" s="26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5" t="s">
        <v>147</v>
      </c>
      <c r="AU114" s="265" t="s">
        <v>84</v>
      </c>
      <c r="AV114" s="15" t="s">
        <v>143</v>
      </c>
      <c r="AW114" s="15" t="s">
        <v>36</v>
      </c>
      <c r="AX114" s="15" t="s">
        <v>82</v>
      </c>
      <c r="AY114" s="265" t="s">
        <v>135</v>
      </c>
    </row>
    <row r="115" s="2" customFormat="1" ht="24.15" customHeight="1">
      <c r="A115" s="41"/>
      <c r="B115" s="42"/>
      <c r="C115" s="215" t="s">
        <v>143</v>
      </c>
      <c r="D115" s="215" t="s">
        <v>138</v>
      </c>
      <c r="E115" s="216" t="s">
        <v>376</v>
      </c>
      <c r="F115" s="217" t="s">
        <v>377</v>
      </c>
      <c r="G115" s="218" t="s">
        <v>314</v>
      </c>
      <c r="H115" s="219">
        <v>4</v>
      </c>
      <c r="I115" s="220"/>
      <c r="J115" s="221">
        <f>ROUND(I115*H115,2)</f>
        <v>0</v>
      </c>
      <c r="K115" s="217" t="s">
        <v>142</v>
      </c>
      <c r="L115" s="47"/>
      <c r="M115" s="222" t="s">
        <v>19</v>
      </c>
      <c r="N115" s="223" t="s">
        <v>45</v>
      </c>
      <c r="O115" s="87"/>
      <c r="P115" s="224">
        <f>O115*H115</f>
        <v>0</v>
      </c>
      <c r="Q115" s="224">
        <v>0.026280000000000001</v>
      </c>
      <c r="R115" s="224">
        <f>Q115*H115</f>
        <v>0.10512000000000001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143</v>
      </c>
      <c r="AT115" s="226" t="s">
        <v>138</v>
      </c>
      <c r="AU115" s="226" t="s">
        <v>84</v>
      </c>
      <c r="AY115" s="20" t="s">
        <v>135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82</v>
      </c>
      <c r="BK115" s="227">
        <f>ROUND(I115*H115,2)</f>
        <v>0</v>
      </c>
      <c r="BL115" s="20" t="s">
        <v>143</v>
      </c>
      <c r="BM115" s="226" t="s">
        <v>378</v>
      </c>
    </row>
    <row r="116" s="2" customFormat="1">
      <c r="A116" s="41"/>
      <c r="B116" s="42"/>
      <c r="C116" s="43"/>
      <c r="D116" s="228" t="s">
        <v>145</v>
      </c>
      <c r="E116" s="43"/>
      <c r="F116" s="229" t="s">
        <v>379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145</v>
      </c>
      <c r="AU116" s="20" t="s">
        <v>84</v>
      </c>
    </row>
    <row r="117" s="13" customFormat="1">
      <c r="A117" s="13"/>
      <c r="B117" s="233"/>
      <c r="C117" s="234"/>
      <c r="D117" s="235" t="s">
        <v>147</v>
      </c>
      <c r="E117" s="236" t="s">
        <v>19</v>
      </c>
      <c r="F117" s="237" t="s">
        <v>366</v>
      </c>
      <c r="G117" s="234"/>
      <c r="H117" s="236" t="s">
        <v>19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147</v>
      </c>
      <c r="AU117" s="243" t="s">
        <v>84</v>
      </c>
      <c r="AV117" s="13" t="s">
        <v>82</v>
      </c>
      <c r="AW117" s="13" t="s">
        <v>36</v>
      </c>
      <c r="AX117" s="13" t="s">
        <v>74</v>
      </c>
      <c r="AY117" s="243" t="s">
        <v>135</v>
      </c>
    </row>
    <row r="118" s="14" customFormat="1">
      <c r="A118" s="14"/>
      <c r="B118" s="244"/>
      <c r="C118" s="245"/>
      <c r="D118" s="235" t="s">
        <v>147</v>
      </c>
      <c r="E118" s="246" t="s">
        <v>19</v>
      </c>
      <c r="F118" s="247" t="s">
        <v>143</v>
      </c>
      <c r="G118" s="245"/>
      <c r="H118" s="248">
        <v>4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147</v>
      </c>
      <c r="AU118" s="254" t="s">
        <v>84</v>
      </c>
      <c r="AV118" s="14" t="s">
        <v>84</v>
      </c>
      <c r="AW118" s="14" t="s">
        <v>36</v>
      </c>
      <c r="AX118" s="14" t="s">
        <v>74</v>
      </c>
      <c r="AY118" s="254" t="s">
        <v>135</v>
      </c>
    </row>
    <row r="119" s="15" customFormat="1">
      <c r="A119" s="15"/>
      <c r="B119" s="255"/>
      <c r="C119" s="256"/>
      <c r="D119" s="235" t="s">
        <v>147</v>
      </c>
      <c r="E119" s="257" t="s">
        <v>19</v>
      </c>
      <c r="F119" s="258" t="s">
        <v>152</v>
      </c>
      <c r="G119" s="256"/>
      <c r="H119" s="259">
        <v>4</v>
      </c>
      <c r="I119" s="260"/>
      <c r="J119" s="256"/>
      <c r="K119" s="256"/>
      <c r="L119" s="261"/>
      <c r="M119" s="262"/>
      <c r="N119" s="263"/>
      <c r="O119" s="263"/>
      <c r="P119" s="263"/>
      <c r="Q119" s="263"/>
      <c r="R119" s="263"/>
      <c r="S119" s="263"/>
      <c r="T119" s="26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5" t="s">
        <v>147</v>
      </c>
      <c r="AU119" s="265" t="s">
        <v>84</v>
      </c>
      <c r="AV119" s="15" t="s">
        <v>143</v>
      </c>
      <c r="AW119" s="15" t="s">
        <v>36</v>
      </c>
      <c r="AX119" s="15" t="s">
        <v>82</v>
      </c>
      <c r="AY119" s="265" t="s">
        <v>135</v>
      </c>
    </row>
    <row r="120" s="2" customFormat="1" ht="16.5" customHeight="1">
      <c r="A120" s="41"/>
      <c r="B120" s="42"/>
      <c r="C120" s="215" t="s">
        <v>174</v>
      </c>
      <c r="D120" s="215" t="s">
        <v>138</v>
      </c>
      <c r="E120" s="216" t="s">
        <v>380</v>
      </c>
      <c r="F120" s="217" t="s">
        <v>381</v>
      </c>
      <c r="G120" s="218" t="s">
        <v>168</v>
      </c>
      <c r="H120" s="219">
        <v>0.062</v>
      </c>
      <c r="I120" s="220"/>
      <c r="J120" s="221">
        <f>ROUND(I120*H120,2)</f>
        <v>0</v>
      </c>
      <c r="K120" s="217" t="s">
        <v>142</v>
      </c>
      <c r="L120" s="47"/>
      <c r="M120" s="222" t="s">
        <v>19</v>
      </c>
      <c r="N120" s="223" t="s">
        <v>45</v>
      </c>
      <c r="O120" s="87"/>
      <c r="P120" s="224">
        <f>O120*H120</f>
        <v>0</v>
      </c>
      <c r="Q120" s="224">
        <v>1.94302</v>
      </c>
      <c r="R120" s="224">
        <f>Q120*H120</f>
        <v>0.12046724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143</v>
      </c>
      <c r="AT120" s="226" t="s">
        <v>138</v>
      </c>
      <c r="AU120" s="226" t="s">
        <v>84</v>
      </c>
      <c r="AY120" s="20" t="s">
        <v>135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82</v>
      </c>
      <c r="BK120" s="227">
        <f>ROUND(I120*H120,2)</f>
        <v>0</v>
      </c>
      <c r="BL120" s="20" t="s">
        <v>143</v>
      </c>
      <c r="BM120" s="226" t="s">
        <v>382</v>
      </c>
    </row>
    <row r="121" s="2" customFormat="1">
      <c r="A121" s="41"/>
      <c r="B121" s="42"/>
      <c r="C121" s="43"/>
      <c r="D121" s="228" t="s">
        <v>145</v>
      </c>
      <c r="E121" s="43"/>
      <c r="F121" s="229" t="s">
        <v>383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145</v>
      </c>
      <c r="AU121" s="20" t="s">
        <v>84</v>
      </c>
    </row>
    <row r="122" s="13" customFormat="1">
      <c r="A122" s="13"/>
      <c r="B122" s="233"/>
      <c r="C122" s="234"/>
      <c r="D122" s="235" t="s">
        <v>147</v>
      </c>
      <c r="E122" s="236" t="s">
        <v>19</v>
      </c>
      <c r="F122" s="237" t="s">
        <v>366</v>
      </c>
      <c r="G122" s="234"/>
      <c r="H122" s="236" t="s">
        <v>19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147</v>
      </c>
      <c r="AU122" s="243" t="s">
        <v>84</v>
      </c>
      <c r="AV122" s="13" t="s">
        <v>82</v>
      </c>
      <c r="AW122" s="13" t="s">
        <v>36</v>
      </c>
      <c r="AX122" s="13" t="s">
        <v>74</v>
      </c>
      <c r="AY122" s="243" t="s">
        <v>135</v>
      </c>
    </row>
    <row r="123" s="13" customFormat="1">
      <c r="A123" s="13"/>
      <c r="B123" s="233"/>
      <c r="C123" s="234"/>
      <c r="D123" s="235" t="s">
        <v>147</v>
      </c>
      <c r="E123" s="236" t="s">
        <v>19</v>
      </c>
      <c r="F123" s="237" t="s">
        <v>384</v>
      </c>
      <c r="G123" s="234"/>
      <c r="H123" s="236" t="s">
        <v>19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147</v>
      </c>
      <c r="AU123" s="243" t="s">
        <v>84</v>
      </c>
      <c r="AV123" s="13" t="s">
        <v>82</v>
      </c>
      <c r="AW123" s="13" t="s">
        <v>36</v>
      </c>
      <c r="AX123" s="13" t="s">
        <v>74</v>
      </c>
      <c r="AY123" s="243" t="s">
        <v>135</v>
      </c>
    </row>
    <row r="124" s="14" customFormat="1">
      <c r="A124" s="14"/>
      <c r="B124" s="244"/>
      <c r="C124" s="245"/>
      <c r="D124" s="235" t="s">
        <v>147</v>
      </c>
      <c r="E124" s="246" t="s">
        <v>19</v>
      </c>
      <c r="F124" s="247" t="s">
        <v>385</v>
      </c>
      <c r="G124" s="245"/>
      <c r="H124" s="248">
        <v>0.062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147</v>
      </c>
      <c r="AU124" s="254" t="s">
        <v>84</v>
      </c>
      <c r="AV124" s="14" t="s">
        <v>84</v>
      </c>
      <c r="AW124" s="14" t="s">
        <v>36</v>
      </c>
      <c r="AX124" s="14" t="s">
        <v>74</v>
      </c>
      <c r="AY124" s="254" t="s">
        <v>135</v>
      </c>
    </row>
    <row r="125" s="15" customFormat="1">
      <c r="A125" s="15"/>
      <c r="B125" s="255"/>
      <c r="C125" s="256"/>
      <c r="D125" s="235" t="s">
        <v>147</v>
      </c>
      <c r="E125" s="257" t="s">
        <v>19</v>
      </c>
      <c r="F125" s="258" t="s">
        <v>152</v>
      </c>
      <c r="G125" s="256"/>
      <c r="H125" s="259">
        <v>0.062</v>
      </c>
      <c r="I125" s="260"/>
      <c r="J125" s="256"/>
      <c r="K125" s="256"/>
      <c r="L125" s="261"/>
      <c r="M125" s="262"/>
      <c r="N125" s="263"/>
      <c r="O125" s="263"/>
      <c r="P125" s="263"/>
      <c r="Q125" s="263"/>
      <c r="R125" s="263"/>
      <c r="S125" s="263"/>
      <c r="T125" s="26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5" t="s">
        <v>147</v>
      </c>
      <c r="AU125" s="265" t="s">
        <v>84</v>
      </c>
      <c r="AV125" s="15" t="s">
        <v>143</v>
      </c>
      <c r="AW125" s="15" t="s">
        <v>36</v>
      </c>
      <c r="AX125" s="15" t="s">
        <v>82</v>
      </c>
      <c r="AY125" s="265" t="s">
        <v>135</v>
      </c>
    </row>
    <row r="126" s="2" customFormat="1" ht="21.75" customHeight="1">
      <c r="A126" s="41"/>
      <c r="B126" s="42"/>
      <c r="C126" s="215" t="s">
        <v>188</v>
      </c>
      <c r="D126" s="215" t="s">
        <v>138</v>
      </c>
      <c r="E126" s="216" t="s">
        <v>386</v>
      </c>
      <c r="F126" s="217" t="s">
        <v>387</v>
      </c>
      <c r="G126" s="218" t="s">
        <v>270</v>
      </c>
      <c r="H126" s="219">
        <v>0.070000000000000007</v>
      </c>
      <c r="I126" s="220"/>
      <c r="J126" s="221">
        <f>ROUND(I126*H126,2)</f>
        <v>0</v>
      </c>
      <c r="K126" s="217" t="s">
        <v>142</v>
      </c>
      <c r="L126" s="47"/>
      <c r="M126" s="222" t="s">
        <v>19</v>
      </c>
      <c r="N126" s="223" t="s">
        <v>45</v>
      </c>
      <c r="O126" s="87"/>
      <c r="P126" s="224">
        <f>O126*H126</f>
        <v>0</v>
      </c>
      <c r="Q126" s="224">
        <v>1.2389600000000001</v>
      </c>
      <c r="R126" s="224">
        <f>Q126*H126</f>
        <v>0.086727200000000018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143</v>
      </c>
      <c r="AT126" s="226" t="s">
        <v>138</v>
      </c>
      <c r="AU126" s="226" t="s">
        <v>84</v>
      </c>
      <c r="AY126" s="20" t="s">
        <v>135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82</v>
      </c>
      <c r="BK126" s="227">
        <f>ROUND(I126*H126,2)</f>
        <v>0</v>
      </c>
      <c r="BL126" s="20" t="s">
        <v>143</v>
      </c>
      <c r="BM126" s="226" t="s">
        <v>388</v>
      </c>
    </row>
    <row r="127" s="2" customFormat="1">
      <c r="A127" s="41"/>
      <c r="B127" s="42"/>
      <c r="C127" s="43"/>
      <c r="D127" s="228" t="s">
        <v>145</v>
      </c>
      <c r="E127" s="43"/>
      <c r="F127" s="229" t="s">
        <v>389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145</v>
      </c>
      <c r="AU127" s="20" t="s">
        <v>84</v>
      </c>
    </row>
    <row r="128" s="13" customFormat="1">
      <c r="A128" s="13"/>
      <c r="B128" s="233"/>
      <c r="C128" s="234"/>
      <c r="D128" s="235" t="s">
        <v>147</v>
      </c>
      <c r="E128" s="236" t="s">
        <v>19</v>
      </c>
      <c r="F128" s="237" t="s">
        <v>366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147</v>
      </c>
      <c r="AU128" s="243" t="s">
        <v>84</v>
      </c>
      <c r="AV128" s="13" t="s">
        <v>82</v>
      </c>
      <c r="AW128" s="13" t="s">
        <v>36</v>
      </c>
      <c r="AX128" s="13" t="s">
        <v>74</v>
      </c>
      <c r="AY128" s="243" t="s">
        <v>135</v>
      </c>
    </row>
    <row r="129" s="13" customFormat="1">
      <c r="A129" s="13"/>
      <c r="B129" s="233"/>
      <c r="C129" s="234"/>
      <c r="D129" s="235" t="s">
        <v>147</v>
      </c>
      <c r="E129" s="236" t="s">
        <v>19</v>
      </c>
      <c r="F129" s="237" t="s">
        <v>384</v>
      </c>
      <c r="G129" s="234"/>
      <c r="H129" s="236" t="s">
        <v>19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147</v>
      </c>
      <c r="AU129" s="243" t="s">
        <v>84</v>
      </c>
      <c r="AV129" s="13" t="s">
        <v>82</v>
      </c>
      <c r="AW129" s="13" t="s">
        <v>36</v>
      </c>
      <c r="AX129" s="13" t="s">
        <v>74</v>
      </c>
      <c r="AY129" s="243" t="s">
        <v>135</v>
      </c>
    </row>
    <row r="130" s="14" customFormat="1">
      <c r="A130" s="14"/>
      <c r="B130" s="244"/>
      <c r="C130" s="245"/>
      <c r="D130" s="235" t="s">
        <v>147</v>
      </c>
      <c r="E130" s="246" t="s">
        <v>19</v>
      </c>
      <c r="F130" s="247" t="s">
        <v>390</v>
      </c>
      <c r="G130" s="245"/>
      <c r="H130" s="248">
        <v>0.070000000000000007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147</v>
      </c>
      <c r="AU130" s="254" t="s">
        <v>84</v>
      </c>
      <c r="AV130" s="14" t="s">
        <v>84</v>
      </c>
      <c r="AW130" s="14" t="s">
        <v>36</v>
      </c>
      <c r="AX130" s="14" t="s">
        <v>74</v>
      </c>
      <c r="AY130" s="254" t="s">
        <v>135</v>
      </c>
    </row>
    <row r="131" s="15" customFormat="1">
      <c r="A131" s="15"/>
      <c r="B131" s="255"/>
      <c r="C131" s="256"/>
      <c r="D131" s="235" t="s">
        <v>147</v>
      </c>
      <c r="E131" s="257" t="s">
        <v>19</v>
      </c>
      <c r="F131" s="258" t="s">
        <v>152</v>
      </c>
      <c r="G131" s="256"/>
      <c r="H131" s="259">
        <v>0.070000000000000007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147</v>
      </c>
      <c r="AU131" s="265" t="s">
        <v>84</v>
      </c>
      <c r="AV131" s="15" t="s">
        <v>143</v>
      </c>
      <c r="AW131" s="15" t="s">
        <v>36</v>
      </c>
      <c r="AX131" s="15" t="s">
        <v>82</v>
      </c>
      <c r="AY131" s="265" t="s">
        <v>135</v>
      </c>
    </row>
    <row r="132" s="2" customFormat="1" ht="24.15" customHeight="1">
      <c r="A132" s="41"/>
      <c r="B132" s="42"/>
      <c r="C132" s="215" t="s">
        <v>195</v>
      </c>
      <c r="D132" s="215" t="s">
        <v>138</v>
      </c>
      <c r="E132" s="216" t="s">
        <v>391</v>
      </c>
      <c r="F132" s="217" t="s">
        <v>392</v>
      </c>
      <c r="G132" s="218" t="s">
        <v>141</v>
      </c>
      <c r="H132" s="219">
        <v>31.420000000000002</v>
      </c>
      <c r="I132" s="220"/>
      <c r="J132" s="221">
        <f>ROUND(I132*H132,2)</f>
        <v>0</v>
      </c>
      <c r="K132" s="217" t="s">
        <v>142</v>
      </c>
      <c r="L132" s="47"/>
      <c r="M132" s="222" t="s">
        <v>19</v>
      </c>
      <c r="N132" s="223" t="s">
        <v>45</v>
      </c>
      <c r="O132" s="87"/>
      <c r="P132" s="224">
        <f>O132*H132</f>
        <v>0</v>
      </c>
      <c r="Q132" s="224">
        <v>0.061719999999999997</v>
      </c>
      <c r="R132" s="224">
        <f>Q132*H132</f>
        <v>1.9392423999999999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143</v>
      </c>
      <c r="AT132" s="226" t="s">
        <v>138</v>
      </c>
      <c r="AU132" s="226" t="s">
        <v>84</v>
      </c>
      <c r="AY132" s="20" t="s">
        <v>135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82</v>
      </c>
      <c r="BK132" s="227">
        <f>ROUND(I132*H132,2)</f>
        <v>0</v>
      </c>
      <c r="BL132" s="20" t="s">
        <v>143</v>
      </c>
      <c r="BM132" s="226" t="s">
        <v>393</v>
      </c>
    </row>
    <row r="133" s="2" customFormat="1">
      <c r="A133" s="41"/>
      <c r="B133" s="42"/>
      <c r="C133" s="43"/>
      <c r="D133" s="228" t="s">
        <v>145</v>
      </c>
      <c r="E133" s="43"/>
      <c r="F133" s="229" t="s">
        <v>394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145</v>
      </c>
      <c r="AU133" s="20" t="s">
        <v>84</v>
      </c>
    </row>
    <row r="134" s="13" customFormat="1">
      <c r="A134" s="13"/>
      <c r="B134" s="233"/>
      <c r="C134" s="234"/>
      <c r="D134" s="235" t="s">
        <v>147</v>
      </c>
      <c r="E134" s="236" t="s">
        <v>19</v>
      </c>
      <c r="F134" s="237" t="s">
        <v>366</v>
      </c>
      <c r="G134" s="234"/>
      <c r="H134" s="236" t="s">
        <v>19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147</v>
      </c>
      <c r="AU134" s="243" t="s">
        <v>84</v>
      </c>
      <c r="AV134" s="13" t="s">
        <v>82</v>
      </c>
      <c r="AW134" s="13" t="s">
        <v>36</v>
      </c>
      <c r="AX134" s="13" t="s">
        <v>74</v>
      </c>
      <c r="AY134" s="243" t="s">
        <v>135</v>
      </c>
    </row>
    <row r="135" s="14" customFormat="1">
      <c r="A135" s="14"/>
      <c r="B135" s="244"/>
      <c r="C135" s="245"/>
      <c r="D135" s="235" t="s">
        <v>147</v>
      </c>
      <c r="E135" s="246" t="s">
        <v>19</v>
      </c>
      <c r="F135" s="247" t="s">
        <v>395</v>
      </c>
      <c r="G135" s="245"/>
      <c r="H135" s="248">
        <v>7.4400000000000004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147</v>
      </c>
      <c r="AU135" s="254" t="s">
        <v>84</v>
      </c>
      <c r="AV135" s="14" t="s">
        <v>84</v>
      </c>
      <c r="AW135" s="14" t="s">
        <v>36</v>
      </c>
      <c r="AX135" s="14" t="s">
        <v>74</v>
      </c>
      <c r="AY135" s="254" t="s">
        <v>135</v>
      </c>
    </row>
    <row r="136" s="14" customFormat="1">
      <c r="A136" s="14"/>
      <c r="B136" s="244"/>
      <c r="C136" s="245"/>
      <c r="D136" s="235" t="s">
        <v>147</v>
      </c>
      <c r="E136" s="246" t="s">
        <v>19</v>
      </c>
      <c r="F136" s="247" t="s">
        <v>396</v>
      </c>
      <c r="G136" s="245"/>
      <c r="H136" s="248">
        <v>-1.3200000000000001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147</v>
      </c>
      <c r="AU136" s="254" t="s">
        <v>84</v>
      </c>
      <c r="AV136" s="14" t="s">
        <v>84</v>
      </c>
      <c r="AW136" s="14" t="s">
        <v>36</v>
      </c>
      <c r="AX136" s="14" t="s">
        <v>74</v>
      </c>
      <c r="AY136" s="254" t="s">
        <v>135</v>
      </c>
    </row>
    <row r="137" s="14" customFormat="1">
      <c r="A137" s="14"/>
      <c r="B137" s="244"/>
      <c r="C137" s="245"/>
      <c r="D137" s="235" t="s">
        <v>147</v>
      </c>
      <c r="E137" s="246" t="s">
        <v>19</v>
      </c>
      <c r="F137" s="247" t="s">
        <v>397</v>
      </c>
      <c r="G137" s="245"/>
      <c r="H137" s="248">
        <v>7.8120000000000003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147</v>
      </c>
      <c r="AU137" s="254" t="s">
        <v>84</v>
      </c>
      <c r="AV137" s="14" t="s">
        <v>84</v>
      </c>
      <c r="AW137" s="14" t="s">
        <v>36</v>
      </c>
      <c r="AX137" s="14" t="s">
        <v>74</v>
      </c>
      <c r="AY137" s="254" t="s">
        <v>135</v>
      </c>
    </row>
    <row r="138" s="14" customFormat="1">
      <c r="A138" s="14"/>
      <c r="B138" s="244"/>
      <c r="C138" s="245"/>
      <c r="D138" s="235" t="s">
        <v>147</v>
      </c>
      <c r="E138" s="246" t="s">
        <v>19</v>
      </c>
      <c r="F138" s="247" t="s">
        <v>398</v>
      </c>
      <c r="G138" s="245"/>
      <c r="H138" s="248">
        <v>10.788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147</v>
      </c>
      <c r="AU138" s="254" t="s">
        <v>84</v>
      </c>
      <c r="AV138" s="14" t="s">
        <v>84</v>
      </c>
      <c r="AW138" s="14" t="s">
        <v>36</v>
      </c>
      <c r="AX138" s="14" t="s">
        <v>74</v>
      </c>
      <c r="AY138" s="254" t="s">
        <v>135</v>
      </c>
    </row>
    <row r="139" s="14" customFormat="1">
      <c r="A139" s="14"/>
      <c r="B139" s="244"/>
      <c r="C139" s="245"/>
      <c r="D139" s="235" t="s">
        <v>147</v>
      </c>
      <c r="E139" s="246" t="s">
        <v>19</v>
      </c>
      <c r="F139" s="247" t="s">
        <v>399</v>
      </c>
      <c r="G139" s="245"/>
      <c r="H139" s="248">
        <v>-2.3639999999999999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147</v>
      </c>
      <c r="AU139" s="254" t="s">
        <v>84</v>
      </c>
      <c r="AV139" s="14" t="s">
        <v>84</v>
      </c>
      <c r="AW139" s="14" t="s">
        <v>36</v>
      </c>
      <c r="AX139" s="14" t="s">
        <v>74</v>
      </c>
      <c r="AY139" s="254" t="s">
        <v>135</v>
      </c>
    </row>
    <row r="140" s="14" customFormat="1">
      <c r="A140" s="14"/>
      <c r="B140" s="244"/>
      <c r="C140" s="245"/>
      <c r="D140" s="235" t="s">
        <v>147</v>
      </c>
      <c r="E140" s="246" t="s">
        <v>19</v>
      </c>
      <c r="F140" s="247" t="s">
        <v>400</v>
      </c>
      <c r="G140" s="245"/>
      <c r="H140" s="248">
        <v>11.625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147</v>
      </c>
      <c r="AU140" s="254" t="s">
        <v>84</v>
      </c>
      <c r="AV140" s="14" t="s">
        <v>84</v>
      </c>
      <c r="AW140" s="14" t="s">
        <v>36</v>
      </c>
      <c r="AX140" s="14" t="s">
        <v>74</v>
      </c>
      <c r="AY140" s="254" t="s">
        <v>135</v>
      </c>
    </row>
    <row r="141" s="14" customFormat="1">
      <c r="A141" s="14"/>
      <c r="B141" s="244"/>
      <c r="C141" s="245"/>
      <c r="D141" s="235" t="s">
        <v>147</v>
      </c>
      <c r="E141" s="246" t="s">
        <v>19</v>
      </c>
      <c r="F141" s="247" t="s">
        <v>401</v>
      </c>
      <c r="G141" s="245"/>
      <c r="H141" s="248">
        <v>-2.5609999999999999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147</v>
      </c>
      <c r="AU141" s="254" t="s">
        <v>84</v>
      </c>
      <c r="AV141" s="14" t="s">
        <v>84</v>
      </c>
      <c r="AW141" s="14" t="s">
        <v>36</v>
      </c>
      <c r="AX141" s="14" t="s">
        <v>74</v>
      </c>
      <c r="AY141" s="254" t="s">
        <v>135</v>
      </c>
    </row>
    <row r="142" s="15" customFormat="1">
      <c r="A142" s="15"/>
      <c r="B142" s="255"/>
      <c r="C142" s="256"/>
      <c r="D142" s="235" t="s">
        <v>147</v>
      </c>
      <c r="E142" s="257" t="s">
        <v>19</v>
      </c>
      <c r="F142" s="258" t="s">
        <v>152</v>
      </c>
      <c r="G142" s="256"/>
      <c r="H142" s="259">
        <v>31.419999999999995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147</v>
      </c>
      <c r="AU142" s="265" t="s">
        <v>84</v>
      </c>
      <c r="AV142" s="15" t="s">
        <v>143</v>
      </c>
      <c r="AW142" s="15" t="s">
        <v>36</v>
      </c>
      <c r="AX142" s="15" t="s">
        <v>82</v>
      </c>
      <c r="AY142" s="265" t="s">
        <v>135</v>
      </c>
    </row>
    <row r="143" s="2" customFormat="1" ht="16.5" customHeight="1">
      <c r="A143" s="41"/>
      <c r="B143" s="42"/>
      <c r="C143" s="215" t="s">
        <v>202</v>
      </c>
      <c r="D143" s="215" t="s">
        <v>138</v>
      </c>
      <c r="E143" s="216" t="s">
        <v>402</v>
      </c>
      <c r="F143" s="217" t="s">
        <v>403</v>
      </c>
      <c r="G143" s="218" t="s">
        <v>211</v>
      </c>
      <c r="H143" s="219">
        <v>12.4</v>
      </c>
      <c r="I143" s="220"/>
      <c r="J143" s="221">
        <f>ROUND(I143*H143,2)</f>
        <v>0</v>
      </c>
      <c r="K143" s="217" t="s">
        <v>142</v>
      </c>
      <c r="L143" s="47"/>
      <c r="M143" s="222" t="s">
        <v>19</v>
      </c>
      <c r="N143" s="223" t="s">
        <v>45</v>
      </c>
      <c r="O143" s="87"/>
      <c r="P143" s="224">
        <f>O143*H143</f>
        <v>0</v>
      </c>
      <c r="Q143" s="224">
        <v>0.00013999999999999999</v>
      </c>
      <c r="R143" s="224">
        <f>Q143*H143</f>
        <v>0.0017359999999999999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143</v>
      </c>
      <c r="AT143" s="226" t="s">
        <v>138</v>
      </c>
      <c r="AU143" s="226" t="s">
        <v>84</v>
      </c>
      <c r="AY143" s="20" t="s">
        <v>135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82</v>
      </c>
      <c r="BK143" s="227">
        <f>ROUND(I143*H143,2)</f>
        <v>0</v>
      </c>
      <c r="BL143" s="20" t="s">
        <v>143</v>
      </c>
      <c r="BM143" s="226" t="s">
        <v>404</v>
      </c>
    </row>
    <row r="144" s="2" customFormat="1">
      <c r="A144" s="41"/>
      <c r="B144" s="42"/>
      <c r="C144" s="43"/>
      <c r="D144" s="228" t="s">
        <v>145</v>
      </c>
      <c r="E144" s="43"/>
      <c r="F144" s="229" t="s">
        <v>405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145</v>
      </c>
      <c r="AU144" s="20" t="s">
        <v>84</v>
      </c>
    </row>
    <row r="145" s="13" customFormat="1">
      <c r="A145" s="13"/>
      <c r="B145" s="233"/>
      <c r="C145" s="234"/>
      <c r="D145" s="235" t="s">
        <v>147</v>
      </c>
      <c r="E145" s="236" t="s">
        <v>19</v>
      </c>
      <c r="F145" s="237" t="s">
        <v>366</v>
      </c>
      <c r="G145" s="234"/>
      <c r="H145" s="236" t="s">
        <v>19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147</v>
      </c>
      <c r="AU145" s="243" t="s">
        <v>84</v>
      </c>
      <c r="AV145" s="13" t="s">
        <v>82</v>
      </c>
      <c r="AW145" s="13" t="s">
        <v>36</v>
      </c>
      <c r="AX145" s="13" t="s">
        <v>74</v>
      </c>
      <c r="AY145" s="243" t="s">
        <v>135</v>
      </c>
    </row>
    <row r="146" s="14" customFormat="1">
      <c r="A146" s="14"/>
      <c r="B146" s="244"/>
      <c r="C146" s="245"/>
      <c r="D146" s="235" t="s">
        <v>147</v>
      </c>
      <c r="E146" s="246" t="s">
        <v>19</v>
      </c>
      <c r="F146" s="247" t="s">
        <v>406</v>
      </c>
      <c r="G146" s="245"/>
      <c r="H146" s="248">
        <v>12.4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147</v>
      </c>
      <c r="AU146" s="254" t="s">
        <v>84</v>
      </c>
      <c r="AV146" s="14" t="s">
        <v>84</v>
      </c>
      <c r="AW146" s="14" t="s">
        <v>36</v>
      </c>
      <c r="AX146" s="14" t="s">
        <v>74</v>
      </c>
      <c r="AY146" s="254" t="s">
        <v>135</v>
      </c>
    </row>
    <row r="147" s="15" customFormat="1">
      <c r="A147" s="15"/>
      <c r="B147" s="255"/>
      <c r="C147" s="256"/>
      <c r="D147" s="235" t="s">
        <v>147</v>
      </c>
      <c r="E147" s="257" t="s">
        <v>19</v>
      </c>
      <c r="F147" s="258" t="s">
        <v>152</v>
      </c>
      <c r="G147" s="256"/>
      <c r="H147" s="259">
        <v>12.4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147</v>
      </c>
      <c r="AU147" s="265" t="s">
        <v>84</v>
      </c>
      <c r="AV147" s="15" t="s">
        <v>143</v>
      </c>
      <c r="AW147" s="15" t="s">
        <v>36</v>
      </c>
      <c r="AX147" s="15" t="s">
        <v>82</v>
      </c>
      <c r="AY147" s="265" t="s">
        <v>135</v>
      </c>
    </row>
    <row r="148" s="12" customFormat="1" ht="22.8" customHeight="1">
      <c r="A148" s="12"/>
      <c r="B148" s="199"/>
      <c r="C148" s="200"/>
      <c r="D148" s="201" t="s">
        <v>73</v>
      </c>
      <c r="E148" s="213" t="s">
        <v>188</v>
      </c>
      <c r="F148" s="213" t="s">
        <v>407</v>
      </c>
      <c r="G148" s="200"/>
      <c r="H148" s="200"/>
      <c r="I148" s="203"/>
      <c r="J148" s="214">
        <f>BK148</f>
        <v>0</v>
      </c>
      <c r="K148" s="200"/>
      <c r="L148" s="205"/>
      <c r="M148" s="206"/>
      <c r="N148" s="207"/>
      <c r="O148" s="207"/>
      <c r="P148" s="208">
        <f>SUM(P149:P466)</f>
        <v>0</v>
      </c>
      <c r="Q148" s="207"/>
      <c r="R148" s="208">
        <f>SUM(R149:R466)</f>
        <v>4.1153609099999997</v>
      </c>
      <c r="S148" s="207"/>
      <c r="T148" s="209">
        <f>SUM(T149:T466)</f>
        <v>0.0058536000000000013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0" t="s">
        <v>82</v>
      </c>
      <c r="AT148" s="211" t="s">
        <v>73</v>
      </c>
      <c r="AU148" s="211" t="s">
        <v>82</v>
      </c>
      <c r="AY148" s="210" t="s">
        <v>135</v>
      </c>
      <c r="BK148" s="212">
        <f>SUM(BK149:BK466)</f>
        <v>0</v>
      </c>
    </row>
    <row r="149" s="2" customFormat="1" ht="21.75" customHeight="1">
      <c r="A149" s="41"/>
      <c r="B149" s="42"/>
      <c r="C149" s="215" t="s">
        <v>136</v>
      </c>
      <c r="D149" s="215" t="s">
        <v>138</v>
      </c>
      <c r="E149" s="216" t="s">
        <v>408</v>
      </c>
      <c r="F149" s="217" t="s">
        <v>409</v>
      </c>
      <c r="G149" s="218" t="s">
        <v>141</v>
      </c>
      <c r="H149" s="219">
        <v>51.146999999999998</v>
      </c>
      <c r="I149" s="220"/>
      <c r="J149" s="221">
        <f>ROUND(I149*H149,2)</f>
        <v>0</v>
      </c>
      <c r="K149" s="217" t="s">
        <v>142</v>
      </c>
      <c r="L149" s="47"/>
      <c r="M149" s="222" t="s">
        <v>19</v>
      </c>
      <c r="N149" s="223" t="s">
        <v>45</v>
      </c>
      <c r="O149" s="87"/>
      <c r="P149" s="224">
        <f>O149*H149</f>
        <v>0</v>
      </c>
      <c r="Q149" s="224">
        <v>0.0073499999999999998</v>
      </c>
      <c r="R149" s="224">
        <f>Q149*H149</f>
        <v>0.37593044999999997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143</v>
      </c>
      <c r="AT149" s="226" t="s">
        <v>138</v>
      </c>
      <c r="AU149" s="226" t="s">
        <v>84</v>
      </c>
      <c r="AY149" s="20" t="s">
        <v>135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82</v>
      </c>
      <c r="BK149" s="227">
        <f>ROUND(I149*H149,2)</f>
        <v>0</v>
      </c>
      <c r="BL149" s="20" t="s">
        <v>143</v>
      </c>
      <c r="BM149" s="226" t="s">
        <v>410</v>
      </c>
    </row>
    <row r="150" s="2" customFormat="1">
      <c r="A150" s="41"/>
      <c r="B150" s="42"/>
      <c r="C150" s="43"/>
      <c r="D150" s="228" t="s">
        <v>145</v>
      </c>
      <c r="E150" s="43"/>
      <c r="F150" s="229" t="s">
        <v>411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145</v>
      </c>
      <c r="AU150" s="20" t="s">
        <v>84</v>
      </c>
    </row>
    <row r="151" s="13" customFormat="1">
      <c r="A151" s="13"/>
      <c r="B151" s="233"/>
      <c r="C151" s="234"/>
      <c r="D151" s="235" t="s">
        <v>147</v>
      </c>
      <c r="E151" s="236" t="s">
        <v>19</v>
      </c>
      <c r="F151" s="237" t="s">
        <v>366</v>
      </c>
      <c r="G151" s="234"/>
      <c r="H151" s="236" t="s">
        <v>19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147</v>
      </c>
      <c r="AU151" s="243" t="s">
        <v>84</v>
      </c>
      <c r="AV151" s="13" t="s">
        <v>82</v>
      </c>
      <c r="AW151" s="13" t="s">
        <v>36</v>
      </c>
      <c r="AX151" s="13" t="s">
        <v>74</v>
      </c>
      <c r="AY151" s="243" t="s">
        <v>135</v>
      </c>
    </row>
    <row r="152" s="13" customFormat="1">
      <c r="A152" s="13"/>
      <c r="B152" s="233"/>
      <c r="C152" s="234"/>
      <c r="D152" s="235" t="s">
        <v>147</v>
      </c>
      <c r="E152" s="236" t="s">
        <v>19</v>
      </c>
      <c r="F152" s="237" t="s">
        <v>412</v>
      </c>
      <c r="G152" s="234"/>
      <c r="H152" s="236" t="s">
        <v>19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147</v>
      </c>
      <c r="AU152" s="243" t="s">
        <v>84</v>
      </c>
      <c r="AV152" s="13" t="s">
        <v>82</v>
      </c>
      <c r="AW152" s="13" t="s">
        <v>36</v>
      </c>
      <c r="AX152" s="13" t="s">
        <v>74</v>
      </c>
      <c r="AY152" s="243" t="s">
        <v>135</v>
      </c>
    </row>
    <row r="153" s="14" customFormat="1">
      <c r="A153" s="14"/>
      <c r="B153" s="244"/>
      <c r="C153" s="245"/>
      <c r="D153" s="235" t="s">
        <v>147</v>
      </c>
      <c r="E153" s="246" t="s">
        <v>19</v>
      </c>
      <c r="F153" s="247" t="s">
        <v>413</v>
      </c>
      <c r="G153" s="245"/>
      <c r="H153" s="248">
        <v>20.850000000000001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147</v>
      </c>
      <c r="AU153" s="254" t="s">
        <v>84</v>
      </c>
      <c r="AV153" s="14" t="s">
        <v>84</v>
      </c>
      <c r="AW153" s="14" t="s">
        <v>36</v>
      </c>
      <c r="AX153" s="14" t="s">
        <v>74</v>
      </c>
      <c r="AY153" s="254" t="s">
        <v>135</v>
      </c>
    </row>
    <row r="154" s="14" customFormat="1">
      <c r="A154" s="14"/>
      <c r="B154" s="244"/>
      <c r="C154" s="245"/>
      <c r="D154" s="235" t="s">
        <v>147</v>
      </c>
      <c r="E154" s="246" t="s">
        <v>19</v>
      </c>
      <c r="F154" s="247" t="s">
        <v>414</v>
      </c>
      <c r="G154" s="245"/>
      <c r="H154" s="248">
        <v>0.71099999999999997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147</v>
      </c>
      <c r="AU154" s="254" t="s">
        <v>84</v>
      </c>
      <c r="AV154" s="14" t="s">
        <v>84</v>
      </c>
      <c r="AW154" s="14" t="s">
        <v>36</v>
      </c>
      <c r="AX154" s="14" t="s">
        <v>74</v>
      </c>
      <c r="AY154" s="254" t="s">
        <v>135</v>
      </c>
    </row>
    <row r="155" s="14" customFormat="1">
      <c r="A155" s="14"/>
      <c r="B155" s="244"/>
      <c r="C155" s="245"/>
      <c r="D155" s="235" t="s">
        <v>147</v>
      </c>
      <c r="E155" s="246" t="s">
        <v>19</v>
      </c>
      <c r="F155" s="247" t="s">
        <v>415</v>
      </c>
      <c r="G155" s="245"/>
      <c r="H155" s="248">
        <v>1.4219999999999999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147</v>
      </c>
      <c r="AU155" s="254" t="s">
        <v>84</v>
      </c>
      <c r="AV155" s="14" t="s">
        <v>84</v>
      </c>
      <c r="AW155" s="14" t="s">
        <v>36</v>
      </c>
      <c r="AX155" s="14" t="s">
        <v>74</v>
      </c>
      <c r="AY155" s="254" t="s">
        <v>135</v>
      </c>
    </row>
    <row r="156" s="14" customFormat="1">
      <c r="A156" s="14"/>
      <c r="B156" s="244"/>
      <c r="C156" s="245"/>
      <c r="D156" s="235" t="s">
        <v>147</v>
      </c>
      <c r="E156" s="246" t="s">
        <v>19</v>
      </c>
      <c r="F156" s="247" t="s">
        <v>416</v>
      </c>
      <c r="G156" s="245"/>
      <c r="H156" s="248">
        <v>-4.7279999999999998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147</v>
      </c>
      <c r="AU156" s="254" t="s">
        <v>84</v>
      </c>
      <c r="AV156" s="14" t="s">
        <v>84</v>
      </c>
      <c r="AW156" s="14" t="s">
        <v>36</v>
      </c>
      <c r="AX156" s="14" t="s">
        <v>74</v>
      </c>
      <c r="AY156" s="254" t="s">
        <v>135</v>
      </c>
    </row>
    <row r="157" s="13" customFormat="1">
      <c r="A157" s="13"/>
      <c r="B157" s="233"/>
      <c r="C157" s="234"/>
      <c r="D157" s="235" t="s">
        <v>147</v>
      </c>
      <c r="E157" s="236" t="s">
        <v>19</v>
      </c>
      <c r="F157" s="237" t="s">
        <v>417</v>
      </c>
      <c r="G157" s="234"/>
      <c r="H157" s="236" t="s">
        <v>19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147</v>
      </c>
      <c r="AU157" s="243" t="s">
        <v>84</v>
      </c>
      <c r="AV157" s="13" t="s">
        <v>82</v>
      </c>
      <c r="AW157" s="13" t="s">
        <v>36</v>
      </c>
      <c r="AX157" s="13" t="s">
        <v>74</v>
      </c>
      <c r="AY157" s="243" t="s">
        <v>135</v>
      </c>
    </row>
    <row r="158" s="14" customFormat="1">
      <c r="A158" s="14"/>
      <c r="B158" s="244"/>
      <c r="C158" s="245"/>
      <c r="D158" s="235" t="s">
        <v>147</v>
      </c>
      <c r="E158" s="246" t="s">
        <v>19</v>
      </c>
      <c r="F158" s="247" t="s">
        <v>418</v>
      </c>
      <c r="G158" s="245"/>
      <c r="H158" s="248">
        <v>6.96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147</v>
      </c>
      <c r="AU158" s="254" t="s">
        <v>84</v>
      </c>
      <c r="AV158" s="14" t="s">
        <v>84</v>
      </c>
      <c r="AW158" s="14" t="s">
        <v>36</v>
      </c>
      <c r="AX158" s="14" t="s">
        <v>74</v>
      </c>
      <c r="AY158" s="254" t="s">
        <v>135</v>
      </c>
    </row>
    <row r="159" s="13" customFormat="1">
      <c r="A159" s="13"/>
      <c r="B159" s="233"/>
      <c r="C159" s="234"/>
      <c r="D159" s="235" t="s">
        <v>147</v>
      </c>
      <c r="E159" s="236" t="s">
        <v>19</v>
      </c>
      <c r="F159" s="237" t="s">
        <v>419</v>
      </c>
      <c r="G159" s="234"/>
      <c r="H159" s="236" t="s">
        <v>19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147</v>
      </c>
      <c r="AU159" s="243" t="s">
        <v>84</v>
      </c>
      <c r="AV159" s="13" t="s">
        <v>82</v>
      </c>
      <c r="AW159" s="13" t="s">
        <v>36</v>
      </c>
      <c r="AX159" s="13" t="s">
        <v>74</v>
      </c>
      <c r="AY159" s="243" t="s">
        <v>135</v>
      </c>
    </row>
    <row r="160" s="14" customFormat="1">
      <c r="A160" s="14"/>
      <c r="B160" s="244"/>
      <c r="C160" s="245"/>
      <c r="D160" s="235" t="s">
        <v>147</v>
      </c>
      <c r="E160" s="246" t="s">
        <v>19</v>
      </c>
      <c r="F160" s="247" t="s">
        <v>420</v>
      </c>
      <c r="G160" s="245"/>
      <c r="H160" s="248">
        <v>5.0999999999999996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147</v>
      </c>
      <c r="AU160" s="254" t="s">
        <v>84</v>
      </c>
      <c r="AV160" s="14" t="s">
        <v>84</v>
      </c>
      <c r="AW160" s="14" t="s">
        <v>36</v>
      </c>
      <c r="AX160" s="14" t="s">
        <v>74</v>
      </c>
      <c r="AY160" s="254" t="s">
        <v>135</v>
      </c>
    </row>
    <row r="161" s="13" customFormat="1">
      <c r="A161" s="13"/>
      <c r="B161" s="233"/>
      <c r="C161" s="234"/>
      <c r="D161" s="235" t="s">
        <v>147</v>
      </c>
      <c r="E161" s="236" t="s">
        <v>19</v>
      </c>
      <c r="F161" s="237" t="s">
        <v>421</v>
      </c>
      <c r="G161" s="234"/>
      <c r="H161" s="236" t="s">
        <v>19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147</v>
      </c>
      <c r="AU161" s="243" t="s">
        <v>84</v>
      </c>
      <c r="AV161" s="13" t="s">
        <v>82</v>
      </c>
      <c r="AW161" s="13" t="s">
        <v>36</v>
      </c>
      <c r="AX161" s="13" t="s">
        <v>74</v>
      </c>
      <c r="AY161" s="243" t="s">
        <v>135</v>
      </c>
    </row>
    <row r="162" s="14" customFormat="1">
      <c r="A162" s="14"/>
      <c r="B162" s="244"/>
      <c r="C162" s="245"/>
      <c r="D162" s="235" t="s">
        <v>147</v>
      </c>
      <c r="E162" s="246" t="s">
        <v>19</v>
      </c>
      <c r="F162" s="247" t="s">
        <v>422</v>
      </c>
      <c r="G162" s="245"/>
      <c r="H162" s="248">
        <v>2.3999999999999999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147</v>
      </c>
      <c r="AU162" s="254" t="s">
        <v>84</v>
      </c>
      <c r="AV162" s="14" t="s">
        <v>84</v>
      </c>
      <c r="AW162" s="14" t="s">
        <v>36</v>
      </c>
      <c r="AX162" s="14" t="s">
        <v>74</v>
      </c>
      <c r="AY162" s="254" t="s">
        <v>135</v>
      </c>
    </row>
    <row r="163" s="13" customFormat="1">
      <c r="A163" s="13"/>
      <c r="B163" s="233"/>
      <c r="C163" s="234"/>
      <c r="D163" s="235" t="s">
        <v>147</v>
      </c>
      <c r="E163" s="236" t="s">
        <v>19</v>
      </c>
      <c r="F163" s="237" t="s">
        <v>423</v>
      </c>
      <c r="G163" s="234"/>
      <c r="H163" s="236" t="s">
        <v>19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147</v>
      </c>
      <c r="AU163" s="243" t="s">
        <v>84</v>
      </c>
      <c r="AV163" s="13" t="s">
        <v>82</v>
      </c>
      <c r="AW163" s="13" t="s">
        <v>36</v>
      </c>
      <c r="AX163" s="13" t="s">
        <v>74</v>
      </c>
      <c r="AY163" s="243" t="s">
        <v>135</v>
      </c>
    </row>
    <row r="164" s="14" customFormat="1">
      <c r="A164" s="14"/>
      <c r="B164" s="244"/>
      <c r="C164" s="245"/>
      <c r="D164" s="235" t="s">
        <v>147</v>
      </c>
      <c r="E164" s="246" t="s">
        <v>19</v>
      </c>
      <c r="F164" s="247" t="s">
        <v>424</v>
      </c>
      <c r="G164" s="245"/>
      <c r="H164" s="248">
        <v>6.96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147</v>
      </c>
      <c r="AU164" s="254" t="s">
        <v>84</v>
      </c>
      <c r="AV164" s="14" t="s">
        <v>84</v>
      </c>
      <c r="AW164" s="14" t="s">
        <v>36</v>
      </c>
      <c r="AX164" s="14" t="s">
        <v>74</v>
      </c>
      <c r="AY164" s="254" t="s">
        <v>135</v>
      </c>
    </row>
    <row r="165" s="13" customFormat="1">
      <c r="A165" s="13"/>
      <c r="B165" s="233"/>
      <c r="C165" s="234"/>
      <c r="D165" s="235" t="s">
        <v>147</v>
      </c>
      <c r="E165" s="236" t="s">
        <v>19</v>
      </c>
      <c r="F165" s="237" t="s">
        <v>425</v>
      </c>
      <c r="G165" s="234"/>
      <c r="H165" s="236" t="s">
        <v>19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147</v>
      </c>
      <c r="AU165" s="243" t="s">
        <v>84</v>
      </c>
      <c r="AV165" s="13" t="s">
        <v>82</v>
      </c>
      <c r="AW165" s="13" t="s">
        <v>36</v>
      </c>
      <c r="AX165" s="13" t="s">
        <v>74</v>
      </c>
      <c r="AY165" s="243" t="s">
        <v>135</v>
      </c>
    </row>
    <row r="166" s="14" customFormat="1">
      <c r="A166" s="14"/>
      <c r="B166" s="244"/>
      <c r="C166" s="245"/>
      <c r="D166" s="235" t="s">
        <v>147</v>
      </c>
      <c r="E166" s="246" t="s">
        <v>19</v>
      </c>
      <c r="F166" s="247" t="s">
        <v>426</v>
      </c>
      <c r="G166" s="245"/>
      <c r="H166" s="248">
        <v>10.050000000000001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147</v>
      </c>
      <c r="AU166" s="254" t="s">
        <v>84</v>
      </c>
      <c r="AV166" s="14" t="s">
        <v>84</v>
      </c>
      <c r="AW166" s="14" t="s">
        <v>36</v>
      </c>
      <c r="AX166" s="14" t="s">
        <v>74</v>
      </c>
      <c r="AY166" s="254" t="s">
        <v>135</v>
      </c>
    </row>
    <row r="167" s="14" customFormat="1">
      <c r="A167" s="14"/>
      <c r="B167" s="244"/>
      <c r="C167" s="245"/>
      <c r="D167" s="235" t="s">
        <v>147</v>
      </c>
      <c r="E167" s="246" t="s">
        <v>19</v>
      </c>
      <c r="F167" s="247" t="s">
        <v>415</v>
      </c>
      <c r="G167" s="245"/>
      <c r="H167" s="248">
        <v>1.4219999999999999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147</v>
      </c>
      <c r="AU167" s="254" t="s">
        <v>84</v>
      </c>
      <c r="AV167" s="14" t="s">
        <v>84</v>
      </c>
      <c r="AW167" s="14" t="s">
        <v>36</v>
      </c>
      <c r="AX167" s="14" t="s">
        <v>74</v>
      </c>
      <c r="AY167" s="254" t="s">
        <v>135</v>
      </c>
    </row>
    <row r="168" s="14" customFormat="1">
      <c r="A168" s="14"/>
      <c r="B168" s="244"/>
      <c r="C168" s="245"/>
      <c r="D168" s="235" t="s">
        <v>147</v>
      </c>
      <c r="E168" s="246" t="s">
        <v>19</v>
      </c>
      <c r="F168" s="247" t="s">
        <v>239</v>
      </c>
      <c r="G168" s="245"/>
      <c r="H168" s="248">
        <v>-1.5760000000000001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147</v>
      </c>
      <c r="AU168" s="254" t="s">
        <v>84</v>
      </c>
      <c r="AV168" s="14" t="s">
        <v>84</v>
      </c>
      <c r="AW168" s="14" t="s">
        <v>36</v>
      </c>
      <c r="AX168" s="14" t="s">
        <v>74</v>
      </c>
      <c r="AY168" s="254" t="s">
        <v>135</v>
      </c>
    </row>
    <row r="169" s="16" customFormat="1">
      <c r="A169" s="16"/>
      <c r="B169" s="266"/>
      <c r="C169" s="267"/>
      <c r="D169" s="235" t="s">
        <v>147</v>
      </c>
      <c r="E169" s="268" t="s">
        <v>19</v>
      </c>
      <c r="F169" s="269" t="s">
        <v>251</v>
      </c>
      <c r="G169" s="267"/>
      <c r="H169" s="270">
        <v>49.571000000000005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76" t="s">
        <v>147</v>
      </c>
      <c r="AU169" s="276" t="s">
        <v>84</v>
      </c>
      <c r="AV169" s="16" t="s">
        <v>157</v>
      </c>
      <c r="AW169" s="16" t="s">
        <v>36</v>
      </c>
      <c r="AX169" s="16" t="s">
        <v>74</v>
      </c>
      <c r="AY169" s="276" t="s">
        <v>135</v>
      </c>
    </row>
    <row r="170" s="13" customFormat="1">
      <c r="A170" s="13"/>
      <c r="B170" s="233"/>
      <c r="C170" s="234"/>
      <c r="D170" s="235" t="s">
        <v>147</v>
      </c>
      <c r="E170" s="236" t="s">
        <v>19</v>
      </c>
      <c r="F170" s="237" t="s">
        <v>150</v>
      </c>
      <c r="G170" s="234"/>
      <c r="H170" s="236" t="s">
        <v>19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147</v>
      </c>
      <c r="AU170" s="243" t="s">
        <v>84</v>
      </c>
      <c r="AV170" s="13" t="s">
        <v>82</v>
      </c>
      <c r="AW170" s="13" t="s">
        <v>36</v>
      </c>
      <c r="AX170" s="13" t="s">
        <v>74</v>
      </c>
      <c r="AY170" s="243" t="s">
        <v>135</v>
      </c>
    </row>
    <row r="171" s="14" customFormat="1">
      <c r="A171" s="14"/>
      <c r="B171" s="244"/>
      <c r="C171" s="245"/>
      <c r="D171" s="235" t="s">
        <v>147</v>
      </c>
      <c r="E171" s="246" t="s">
        <v>19</v>
      </c>
      <c r="F171" s="247" t="s">
        <v>200</v>
      </c>
      <c r="G171" s="245"/>
      <c r="H171" s="248">
        <v>1.5760000000000001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147</v>
      </c>
      <c r="AU171" s="254" t="s">
        <v>84</v>
      </c>
      <c r="AV171" s="14" t="s">
        <v>84</v>
      </c>
      <c r="AW171" s="14" t="s">
        <v>36</v>
      </c>
      <c r="AX171" s="14" t="s">
        <v>74</v>
      </c>
      <c r="AY171" s="254" t="s">
        <v>135</v>
      </c>
    </row>
    <row r="172" s="16" customFormat="1">
      <c r="A172" s="16"/>
      <c r="B172" s="266"/>
      <c r="C172" s="267"/>
      <c r="D172" s="235" t="s">
        <v>147</v>
      </c>
      <c r="E172" s="268" t="s">
        <v>19</v>
      </c>
      <c r="F172" s="269" t="s">
        <v>251</v>
      </c>
      <c r="G172" s="267"/>
      <c r="H172" s="270">
        <v>1.5760000000000001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6" t="s">
        <v>147</v>
      </c>
      <c r="AU172" s="276" t="s">
        <v>84</v>
      </c>
      <c r="AV172" s="16" t="s">
        <v>157</v>
      </c>
      <c r="AW172" s="16" t="s">
        <v>36</v>
      </c>
      <c r="AX172" s="16" t="s">
        <v>74</v>
      </c>
      <c r="AY172" s="276" t="s">
        <v>135</v>
      </c>
    </row>
    <row r="173" s="15" customFormat="1">
      <c r="A173" s="15"/>
      <c r="B173" s="255"/>
      <c r="C173" s="256"/>
      <c r="D173" s="235" t="s">
        <v>147</v>
      </c>
      <c r="E173" s="257" t="s">
        <v>19</v>
      </c>
      <c r="F173" s="258" t="s">
        <v>152</v>
      </c>
      <c r="G173" s="256"/>
      <c r="H173" s="259">
        <v>51.147000000000006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5" t="s">
        <v>147</v>
      </c>
      <c r="AU173" s="265" t="s">
        <v>84</v>
      </c>
      <c r="AV173" s="15" t="s">
        <v>143</v>
      </c>
      <c r="AW173" s="15" t="s">
        <v>36</v>
      </c>
      <c r="AX173" s="15" t="s">
        <v>82</v>
      </c>
      <c r="AY173" s="265" t="s">
        <v>135</v>
      </c>
    </row>
    <row r="174" s="2" customFormat="1" ht="16.5" customHeight="1">
      <c r="A174" s="41"/>
      <c r="B174" s="42"/>
      <c r="C174" s="215" t="s">
        <v>215</v>
      </c>
      <c r="D174" s="215" t="s">
        <v>138</v>
      </c>
      <c r="E174" s="216" t="s">
        <v>427</v>
      </c>
      <c r="F174" s="217" t="s">
        <v>428</v>
      </c>
      <c r="G174" s="218" t="s">
        <v>141</v>
      </c>
      <c r="H174" s="219">
        <v>71.284000000000006</v>
      </c>
      <c r="I174" s="220"/>
      <c r="J174" s="221">
        <f>ROUND(I174*H174,2)</f>
        <v>0</v>
      </c>
      <c r="K174" s="217" t="s">
        <v>142</v>
      </c>
      <c r="L174" s="47"/>
      <c r="M174" s="222" t="s">
        <v>19</v>
      </c>
      <c r="N174" s="223" t="s">
        <v>45</v>
      </c>
      <c r="O174" s="87"/>
      <c r="P174" s="224">
        <f>O174*H174</f>
        <v>0</v>
      </c>
      <c r="Q174" s="224">
        <v>0.00025999999999999998</v>
      </c>
      <c r="R174" s="224">
        <f>Q174*H174</f>
        <v>0.018533839999999999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143</v>
      </c>
      <c r="AT174" s="226" t="s">
        <v>138</v>
      </c>
      <c r="AU174" s="226" t="s">
        <v>84</v>
      </c>
      <c r="AY174" s="20" t="s">
        <v>135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82</v>
      </c>
      <c r="BK174" s="227">
        <f>ROUND(I174*H174,2)</f>
        <v>0</v>
      </c>
      <c r="BL174" s="20" t="s">
        <v>143</v>
      </c>
      <c r="BM174" s="226" t="s">
        <v>429</v>
      </c>
    </row>
    <row r="175" s="2" customFormat="1">
      <c r="A175" s="41"/>
      <c r="B175" s="42"/>
      <c r="C175" s="43"/>
      <c r="D175" s="228" t="s">
        <v>145</v>
      </c>
      <c r="E175" s="43"/>
      <c r="F175" s="229" t="s">
        <v>430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145</v>
      </c>
      <c r="AU175" s="20" t="s">
        <v>84</v>
      </c>
    </row>
    <row r="176" s="13" customFormat="1">
      <c r="A176" s="13"/>
      <c r="B176" s="233"/>
      <c r="C176" s="234"/>
      <c r="D176" s="235" t="s">
        <v>147</v>
      </c>
      <c r="E176" s="236" t="s">
        <v>19</v>
      </c>
      <c r="F176" s="237" t="s">
        <v>366</v>
      </c>
      <c r="G176" s="234"/>
      <c r="H176" s="236" t="s">
        <v>19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147</v>
      </c>
      <c r="AU176" s="243" t="s">
        <v>84</v>
      </c>
      <c r="AV176" s="13" t="s">
        <v>82</v>
      </c>
      <c r="AW176" s="13" t="s">
        <v>36</v>
      </c>
      <c r="AX176" s="13" t="s">
        <v>74</v>
      </c>
      <c r="AY176" s="243" t="s">
        <v>135</v>
      </c>
    </row>
    <row r="177" s="13" customFormat="1">
      <c r="A177" s="13"/>
      <c r="B177" s="233"/>
      <c r="C177" s="234"/>
      <c r="D177" s="235" t="s">
        <v>147</v>
      </c>
      <c r="E177" s="236" t="s">
        <v>19</v>
      </c>
      <c r="F177" s="237" t="s">
        <v>412</v>
      </c>
      <c r="G177" s="234"/>
      <c r="H177" s="236" t="s">
        <v>19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147</v>
      </c>
      <c r="AU177" s="243" t="s">
        <v>84</v>
      </c>
      <c r="AV177" s="13" t="s">
        <v>82</v>
      </c>
      <c r="AW177" s="13" t="s">
        <v>36</v>
      </c>
      <c r="AX177" s="13" t="s">
        <v>74</v>
      </c>
      <c r="AY177" s="243" t="s">
        <v>135</v>
      </c>
    </row>
    <row r="178" s="14" customFormat="1">
      <c r="A178" s="14"/>
      <c r="B178" s="244"/>
      <c r="C178" s="245"/>
      <c r="D178" s="235" t="s">
        <v>147</v>
      </c>
      <c r="E178" s="246" t="s">
        <v>19</v>
      </c>
      <c r="F178" s="247" t="s">
        <v>431</v>
      </c>
      <c r="G178" s="245"/>
      <c r="H178" s="248">
        <v>11.25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147</v>
      </c>
      <c r="AU178" s="254" t="s">
        <v>84</v>
      </c>
      <c r="AV178" s="14" t="s">
        <v>84</v>
      </c>
      <c r="AW178" s="14" t="s">
        <v>36</v>
      </c>
      <c r="AX178" s="14" t="s">
        <v>74</v>
      </c>
      <c r="AY178" s="254" t="s">
        <v>135</v>
      </c>
    </row>
    <row r="179" s="14" customFormat="1">
      <c r="A179" s="14"/>
      <c r="B179" s="244"/>
      <c r="C179" s="245"/>
      <c r="D179" s="235" t="s">
        <v>147</v>
      </c>
      <c r="E179" s="246" t="s">
        <v>19</v>
      </c>
      <c r="F179" s="247" t="s">
        <v>401</v>
      </c>
      <c r="G179" s="245"/>
      <c r="H179" s="248">
        <v>-2.5609999999999999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147</v>
      </c>
      <c r="AU179" s="254" t="s">
        <v>84</v>
      </c>
      <c r="AV179" s="14" t="s">
        <v>84</v>
      </c>
      <c r="AW179" s="14" t="s">
        <v>36</v>
      </c>
      <c r="AX179" s="14" t="s">
        <v>74</v>
      </c>
      <c r="AY179" s="254" t="s">
        <v>135</v>
      </c>
    </row>
    <row r="180" s="13" customFormat="1">
      <c r="A180" s="13"/>
      <c r="B180" s="233"/>
      <c r="C180" s="234"/>
      <c r="D180" s="235" t="s">
        <v>147</v>
      </c>
      <c r="E180" s="236" t="s">
        <v>19</v>
      </c>
      <c r="F180" s="237" t="s">
        <v>417</v>
      </c>
      <c r="G180" s="234"/>
      <c r="H180" s="236" t="s">
        <v>19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147</v>
      </c>
      <c r="AU180" s="243" t="s">
        <v>84</v>
      </c>
      <c r="AV180" s="13" t="s">
        <v>82</v>
      </c>
      <c r="AW180" s="13" t="s">
        <v>36</v>
      </c>
      <c r="AX180" s="13" t="s">
        <v>74</v>
      </c>
      <c r="AY180" s="243" t="s">
        <v>135</v>
      </c>
    </row>
    <row r="181" s="14" customFormat="1">
      <c r="A181" s="14"/>
      <c r="B181" s="244"/>
      <c r="C181" s="245"/>
      <c r="D181" s="235" t="s">
        <v>147</v>
      </c>
      <c r="E181" s="246" t="s">
        <v>19</v>
      </c>
      <c r="F181" s="247" t="s">
        <v>432</v>
      </c>
      <c r="G181" s="245"/>
      <c r="H181" s="248">
        <v>13.859999999999999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147</v>
      </c>
      <c r="AU181" s="254" t="s">
        <v>84</v>
      </c>
      <c r="AV181" s="14" t="s">
        <v>84</v>
      </c>
      <c r="AW181" s="14" t="s">
        <v>36</v>
      </c>
      <c r="AX181" s="14" t="s">
        <v>74</v>
      </c>
      <c r="AY181" s="254" t="s">
        <v>135</v>
      </c>
    </row>
    <row r="182" s="14" customFormat="1">
      <c r="A182" s="14"/>
      <c r="B182" s="244"/>
      <c r="C182" s="245"/>
      <c r="D182" s="235" t="s">
        <v>147</v>
      </c>
      <c r="E182" s="246" t="s">
        <v>19</v>
      </c>
      <c r="F182" s="247" t="s">
        <v>433</v>
      </c>
      <c r="G182" s="245"/>
      <c r="H182" s="248">
        <v>-1.8720000000000001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147</v>
      </c>
      <c r="AU182" s="254" t="s">
        <v>84</v>
      </c>
      <c r="AV182" s="14" t="s">
        <v>84</v>
      </c>
      <c r="AW182" s="14" t="s">
        <v>36</v>
      </c>
      <c r="AX182" s="14" t="s">
        <v>74</v>
      </c>
      <c r="AY182" s="254" t="s">
        <v>135</v>
      </c>
    </row>
    <row r="183" s="13" customFormat="1">
      <c r="A183" s="13"/>
      <c r="B183" s="233"/>
      <c r="C183" s="234"/>
      <c r="D183" s="235" t="s">
        <v>147</v>
      </c>
      <c r="E183" s="236" t="s">
        <v>19</v>
      </c>
      <c r="F183" s="237" t="s">
        <v>419</v>
      </c>
      <c r="G183" s="234"/>
      <c r="H183" s="236" t="s">
        <v>19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147</v>
      </c>
      <c r="AU183" s="243" t="s">
        <v>84</v>
      </c>
      <c r="AV183" s="13" t="s">
        <v>82</v>
      </c>
      <c r="AW183" s="13" t="s">
        <v>36</v>
      </c>
      <c r="AX183" s="13" t="s">
        <v>74</v>
      </c>
      <c r="AY183" s="243" t="s">
        <v>135</v>
      </c>
    </row>
    <row r="184" s="14" customFormat="1">
      <c r="A184" s="14"/>
      <c r="B184" s="244"/>
      <c r="C184" s="245"/>
      <c r="D184" s="235" t="s">
        <v>147</v>
      </c>
      <c r="E184" s="246" t="s">
        <v>19</v>
      </c>
      <c r="F184" s="247" t="s">
        <v>434</v>
      </c>
      <c r="G184" s="245"/>
      <c r="H184" s="248">
        <v>9.1500000000000004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147</v>
      </c>
      <c r="AU184" s="254" t="s">
        <v>84</v>
      </c>
      <c r="AV184" s="14" t="s">
        <v>84</v>
      </c>
      <c r="AW184" s="14" t="s">
        <v>36</v>
      </c>
      <c r="AX184" s="14" t="s">
        <v>74</v>
      </c>
      <c r="AY184" s="254" t="s">
        <v>135</v>
      </c>
    </row>
    <row r="185" s="14" customFormat="1">
      <c r="A185" s="14"/>
      <c r="B185" s="244"/>
      <c r="C185" s="245"/>
      <c r="D185" s="235" t="s">
        <v>147</v>
      </c>
      <c r="E185" s="246" t="s">
        <v>19</v>
      </c>
      <c r="F185" s="247" t="s">
        <v>435</v>
      </c>
      <c r="G185" s="245"/>
      <c r="H185" s="248">
        <v>-3.7429999999999999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147</v>
      </c>
      <c r="AU185" s="254" t="s">
        <v>84</v>
      </c>
      <c r="AV185" s="14" t="s">
        <v>84</v>
      </c>
      <c r="AW185" s="14" t="s">
        <v>36</v>
      </c>
      <c r="AX185" s="14" t="s">
        <v>74</v>
      </c>
      <c r="AY185" s="254" t="s">
        <v>135</v>
      </c>
    </row>
    <row r="186" s="13" customFormat="1">
      <c r="A186" s="13"/>
      <c r="B186" s="233"/>
      <c r="C186" s="234"/>
      <c r="D186" s="235" t="s">
        <v>147</v>
      </c>
      <c r="E186" s="236" t="s">
        <v>19</v>
      </c>
      <c r="F186" s="237" t="s">
        <v>436</v>
      </c>
      <c r="G186" s="234"/>
      <c r="H186" s="236" t="s">
        <v>19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147</v>
      </c>
      <c r="AU186" s="243" t="s">
        <v>84</v>
      </c>
      <c r="AV186" s="13" t="s">
        <v>82</v>
      </c>
      <c r="AW186" s="13" t="s">
        <v>36</v>
      </c>
      <c r="AX186" s="13" t="s">
        <v>74</v>
      </c>
      <c r="AY186" s="243" t="s">
        <v>135</v>
      </c>
    </row>
    <row r="187" s="14" customFormat="1">
      <c r="A187" s="14"/>
      <c r="B187" s="244"/>
      <c r="C187" s="245"/>
      <c r="D187" s="235" t="s">
        <v>147</v>
      </c>
      <c r="E187" s="246" t="s">
        <v>19</v>
      </c>
      <c r="F187" s="247" t="s">
        <v>437</v>
      </c>
      <c r="G187" s="245"/>
      <c r="H187" s="248">
        <v>8.9700000000000006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147</v>
      </c>
      <c r="AU187" s="254" t="s">
        <v>84</v>
      </c>
      <c r="AV187" s="14" t="s">
        <v>84</v>
      </c>
      <c r="AW187" s="14" t="s">
        <v>36</v>
      </c>
      <c r="AX187" s="14" t="s">
        <v>74</v>
      </c>
      <c r="AY187" s="254" t="s">
        <v>135</v>
      </c>
    </row>
    <row r="188" s="14" customFormat="1">
      <c r="A188" s="14"/>
      <c r="B188" s="244"/>
      <c r="C188" s="245"/>
      <c r="D188" s="235" t="s">
        <v>147</v>
      </c>
      <c r="E188" s="246" t="s">
        <v>19</v>
      </c>
      <c r="F188" s="247" t="s">
        <v>247</v>
      </c>
      <c r="G188" s="245"/>
      <c r="H188" s="248">
        <v>-1.1819999999999999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147</v>
      </c>
      <c r="AU188" s="254" t="s">
        <v>84</v>
      </c>
      <c r="AV188" s="14" t="s">
        <v>84</v>
      </c>
      <c r="AW188" s="14" t="s">
        <v>36</v>
      </c>
      <c r="AX188" s="14" t="s">
        <v>74</v>
      </c>
      <c r="AY188" s="254" t="s">
        <v>135</v>
      </c>
    </row>
    <row r="189" s="13" customFormat="1">
      <c r="A189" s="13"/>
      <c r="B189" s="233"/>
      <c r="C189" s="234"/>
      <c r="D189" s="235" t="s">
        <v>147</v>
      </c>
      <c r="E189" s="236" t="s">
        <v>19</v>
      </c>
      <c r="F189" s="237" t="s">
        <v>438</v>
      </c>
      <c r="G189" s="234"/>
      <c r="H189" s="236" t="s">
        <v>19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147</v>
      </c>
      <c r="AU189" s="243" t="s">
        <v>84</v>
      </c>
      <c r="AV189" s="13" t="s">
        <v>82</v>
      </c>
      <c r="AW189" s="13" t="s">
        <v>36</v>
      </c>
      <c r="AX189" s="13" t="s">
        <v>74</v>
      </c>
      <c r="AY189" s="243" t="s">
        <v>135</v>
      </c>
    </row>
    <row r="190" s="14" customFormat="1">
      <c r="A190" s="14"/>
      <c r="B190" s="244"/>
      <c r="C190" s="245"/>
      <c r="D190" s="235" t="s">
        <v>147</v>
      </c>
      <c r="E190" s="246" t="s">
        <v>19</v>
      </c>
      <c r="F190" s="247" t="s">
        <v>439</v>
      </c>
      <c r="G190" s="245"/>
      <c r="H190" s="248">
        <v>11.25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147</v>
      </c>
      <c r="AU190" s="254" t="s">
        <v>84</v>
      </c>
      <c r="AV190" s="14" t="s">
        <v>84</v>
      </c>
      <c r="AW190" s="14" t="s">
        <v>36</v>
      </c>
      <c r="AX190" s="14" t="s">
        <v>74</v>
      </c>
      <c r="AY190" s="254" t="s">
        <v>135</v>
      </c>
    </row>
    <row r="191" s="14" customFormat="1">
      <c r="A191" s="14"/>
      <c r="B191" s="244"/>
      <c r="C191" s="245"/>
      <c r="D191" s="235" t="s">
        <v>147</v>
      </c>
      <c r="E191" s="246" t="s">
        <v>19</v>
      </c>
      <c r="F191" s="247" t="s">
        <v>440</v>
      </c>
      <c r="G191" s="245"/>
      <c r="H191" s="248">
        <v>-1.8120000000000001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147</v>
      </c>
      <c r="AU191" s="254" t="s">
        <v>84</v>
      </c>
      <c r="AV191" s="14" t="s">
        <v>84</v>
      </c>
      <c r="AW191" s="14" t="s">
        <v>36</v>
      </c>
      <c r="AX191" s="14" t="s">
        <v>74</v>
      </c>
      <c r="AY191" s="254" t="s">
        <v>135</v>
      </c>
    </row>
    <row r="192" s="13" customFormat="1">
      <c r="A192" s="13"/>
      <c r="B192" s="233"/>
      <c r="C192" s="234"/>
      <c r="D192" s="235" t="s">
        <v>147</v>
      </c>
      <c r="E192" s="236" t="s">
        <v>19</v>
      </c>
      <c r="F192" s="237" t="s">
        <v>421</v>
      </c>
      <c r="G192" s="234"/>
      <c r="H192" s="236" t="s">
        <v>19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147</v>
      </c>
      <c r="AU192" s="243" t="s">
        <v>84</v>
      </c>
      <c r="AV192" s="13" t="s">
        <v>82</v>
      </c>
      <c r="AW192" s="13" t="s">
        <v>36</v>
      </c>
      <c r="AX192" s="13" t="s">
        <v>74</v>
      </c>
      <c r="AY192" s="243" t="s">
        <v>135</v>
      </c>
    </row>
    <row r="193" s="14" customFormat="1">
      <c r="A193" s="14"/>
      <c r="B193" s="244"/>
      <c r="C193" s="245"/>
      <c r="D193" s="235" t="s">
        <v>147</v>
      </c>
      <c r="E193" s="246" t="s">
        <v>19</v>
      </c>
      <c r="F193" s="247" t="s">
        <v>422</v>
      </c>
      <c r="G193" s="245"/>
      <c r="H193" s="248">
        <v>2.3999999999999999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147</v>
      </c>
      <c r="AU193" s="254" t="s">
        <v>84</v>
      </c>
      <c r="AV193" s="14" t="s">
        <v>84</v>
      </c>
      <c r="AW193" s="14" t="s">
        <v>36</v>
      </c>
      <c r="AX193" s="14" t="s">
        <v>74</v>
      </c>
      <c r="AY193" s="254" t="s">
        <v>135</v>
      </c>
    </row>
    <row r="194" s="13" customFormat="1">
      <c r="A194" s="13"/>
      <c r="B194" s="233"/>
      <c r="C194" s="234"/>
      <c r="D194" s="235" t="s">
        <v>147</v>
      </c>
      <c r="E194" s="236" t="s">
        <v>19</v>
      </c>
      <c r="F194" s="237" t="s">
        <v>423</v>
      </c>
      <c r="G194" s="234"/>
      <c r="H194" s="236" t="s">
        <v>19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147</v>
      </c>
      <c r="AU194" s="243" t="s">
        <v>84</v>
      </c>
      <c r="AV194" s="13" t="s">
        <v>82</v>
      </c>
      <c r="AW194" s="13" t="s">
        <v>36</v>
      </c>
      <c r="AX194" s="13" t="s">
        <v>74</v>
      </c>
      <c r="AY194" s="243" t="s">
        <v>135</v>
      </c>
    </row>
    <row r="195" s="14" customFormat="1">
      <c r="A195" s="14"/>
      <c r="B195" s="244"/>
      <c r="C195" s="245"/>
      <c r="D195" s="235" t="s">
        <v>147</v>
      </c>
      <c r="E195" s="246" t="s">
        <v>19</v>
      </c>
      <c r="F195" s="247" t="s">
        <v>441</v>
      </c>
      <c r="G195" s="245"/>
      <c r="H195" s="248">
        <v>2.9100000000000001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147</v>
      </c>
      <c r="AU195" s="254" t="s">
        <v>84</v>
      </c>
      <c r="AV195" s="14" t="s">
        <v>84</v>
      </c>
      <c r="AW195" s="14" t="s">
        <v>36</v>
      </c>
      <c r="AX195" s="14" t="s">
        <v>74</v>
      </c>
      <c r="AY195" s="254" t="s">
        <v>135</v>
      </c>
    </row>
    <row r="196" s="13" customFormat="1">
      <c r="A196" s="13"/>
      <c r="B196" s="233"/>
      <c r="C196" s="234"/>
      <c r="D196" s="235" t="s">
        <v>147</v>
      </c>
      <c r="E196" s="236" t="s">
        <v>19</v>
      </c>
      <c r="F196" s="237" t="s">
        <v>425</v>
      </c>
      <c r="G196" s="234"/>
      <c r="H196" s="236" t="s">
        <v>19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147</v>
      </c>
      <c r="AU196" s="243" t="s">
        <v>84</v>
      </c>
      <c r="AV196" s="13" t="s">
        <v>82</v>
      </c>
      <c r="AW196" s="13" t="s">
        <v>36</v>
      </c>
      <c r="AX196" s="13" t="s">
        <v>74</v>
      </c>
      <c r="AY196" s="243" t="s">
        <v>135</v>
      </c>
    </row>
    <row r="197" s="14" customFormat="1">
      <c r="A197" s="14"/>
      <c r="B197" s="244"/>
      <c r="C197" s="245"/>
      <c r="D197" s="235" t="s">
        <v>147</v>
      </c>
      <c r="E197" s="246" t="s">
        <v>19</v>
      </c>
      <c r="F197" s="247" t="s">
        <v>442</v>
      </c>
      <c r="G197" s="245"/>
      <c r="H197" s="248">
        <v>10.050000000000001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147</v>
      </c>
      <c r="AU197" s="254" t="s">
        <v>84</v>
      </c>
      <c r="AV197" s="14" t="s">
        <v>84</v>
      </c>
      <c r="AW197" s="14" t="s">
        <v>36</v>
      </c>
      <c r="AX197" s="14" t="s">
        <v>74</v>
      </c>
      <c r="AY197" s="254" t="s">
        <v>135</v>
      </c>
    </row>
    <row r="198" s="14" customFormat="1">
      <c r="A198" s="14"/>
      <c r="B198" s="244"/>
      <c r="C198" s="245"/>
      <c r="D198" s="235" t="s">
        <v>147</v>
      </c>
      <c r="E198" s="246" t="s">
        <v>19</v>
      </c>
      <c r="F198" s="247" t="s">
        <v>396</v>
      </c>
      <c r="G198" s="245"/>
      <c r="H198" s="248">
        <v>-1.3200000000000001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147</v>
      </c>
      <c r="AU198" s="254" t="s">
        <v>84</v>
      </c>
      <c r="AV198" s="14" t="s">
        <v>84</v>
      </c>
      <c r="AW198" s="14" t="s">
        <v>36</v>
      </c>
      <c r="AX198" s="14" t="s">
        <v>74</v>
      </c>
      <c r="AY198" s="254" t="s">
        <v>135</v>
      </c>
    </row>
    <row r="199" s="16" customFormat="1">
      <c r="A199" s="16"/>
      <c r="B199" s="266"/>
      <c r="C199" s="267"/>
      <c r="D199" s="235" t="s">
        <v>147</v>
      </c>
      <c r="E199" s="268" t="s">
        <v>19</v>
      </c>
      <c r="F199" s="269" t="s">
        <v>251</v>
      </c>
      <c r="G199" s="267"/>
      <c r="H199" s="270">
        <v>57.350000000000001</v>
      </c>
      <c r="I199" s="271"/>
      <c r="J199" s="267"/>
      <c r="K199" s="267"/>
      <c r="L199" s="272"/>
      <c r="M199" s="273"/>
      <c r="N199" s="274"/>
      <c r="O199" s="274"/>
      <c r="P199" s="274"/>
      <c r="Q199" s="274"/>
      <c r="R199" s="274"/>
      <c r="S199" s="274"/>
      <c r="T199" s="275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6" t="s">
        <v>147</v>
      </c>
      <c r="AU199" s="276" t="s">
        <v>84</v>
      </c>
      <c r="AV199" s="16" t="s">
        <v>157</v>
      </c>
      <c r="AW199" s="16" t="s">
        <v>36</v>
      </c>
      <c r="AX199" s="16" t="s">
        <v>74</v>
      </c>
      <c r="AY199" s="276" t="s">
        <v>135</v>
      </c>
    </row>
    <row r="200" s="13" customFormat="1">
      <c r="A200" s="13"/>
      <c r="B200" s="233"/>
      <c r="C200" s="234"/>
      <c r="D200" s="235" t="s">
        <v>147</v>
      </c>
      <c r="E200" s="236" t="s">
        <v>19</v>
      </c>
      <c r="F200" s="237" t="s">
        <v>150</v>
      </c>
      <c r="G200" s="234"/>
      <c r="H200" s="236" t="s">
        <v>19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147</v>
      </c>
      <c r="AU200" s="243" t="s">
        <v>84</v>
      </c>
      <c r="AV200" s="13" t="s">
        <v>82</v>
      </c>
      <c r="AW200" s="13" t="s">
        <v>36</v>
      </c>
      <c r="AX200" s="13" t="s">
        <v>74</v>
      </c>
      <c r="AY200" s="243" t="s">
        <v>135</v>
      </c>
    </row>
    <row r="201" s="14" customFormat="1">
      <c r="A201" s="14"/>
      <c r="B201" s="244"/>
      <c r="C201" s="245"/>
      <c r="D201" s="235" t="s">
        <v>147</v>
      </c>
      <c r="E201" s="246" t="s">
        <v>19</v>
      </c>
      <c r="F201" s="247" t="s">
        <v>443</v>
      </c>
      <c r="G201" s="245"/>
      <c r="H201" s="248">
        <v>15.51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147</v>
      </c>
      <c r="AU201" s="254" t="s">
        <v>84</v>
      </c>
      <c r="AV201" s="14" t="s">
        <v>84</v>
      </c>
      <c r="AW201" s="14" t="s">
        <v>36</v>
      </c>
      <c r="AX201" s="14" t="s">
        <v>74</v>
      </c>
      <c r="AY201" s="254" t="s">
        <v>135</v>
      </c>
    </row>
    <row r="202" s="14" customFormat="1">
      <c r="A202" s="14"/>
      <c r="B202" s="244"/>
      <c r="C202" s="245"/>
      <c r="D202" s="235" t="s">
        <v>147</v>
      </c>
      <c r="E202" s="246" t="s">
        <v>19</v>
      </c>
      <c r="F202" s="247" t="s">
        <v>239</v>
      </c>
      <c r="G202" s="245"/>
      <c r="H202" s="248">
        <v>-1.5760000000000001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147</v>
      </c>
      <c r="AU202" s="254" t="s">
        <v>84</v>
      </c>
      <c r="AV202" s="14" t="s">
        <v>84</v>
      </c>
      <c r="AW202" s="14" t="s">
        <v>36</v>
      </c>
      <c r="AX202" s="14" t="s">
        <v>74</v>
      </c>
      <c r="AY202" s="254" t="s">
        <v>135</v>
      </c>
    </row>
    <row r="203" s="16" customFormat="1">
      <c r="A203" s="16"/>
      <c r="B203" s="266"/>
      <c r="C203" s="267"/>
      <c r="D203" s="235" t="s">
        <v>147</v>
      </c>
      <c r="E203" s="268" t="s">
        <v>19</v>
      </c>
      <c r="F203" s="269" t="s">
        <v>251</v>
      </c>
      <c r="G203" s="267"/>
      <c r="H203" s="270">
        <v>13.933999999999999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76" t="s">
        <v>147</v>
      </c>
      <c r="AU203" s="276" t="s">
        <v>84</v>
      </c>
      <c r="AV203" s="16" t="s">
        <v>157</v>
      </c>
      <c r="AW203" s="16" t="s">
        <v>36</v>
      </c>
      <c r="AX203" s="16" t="s">
        <v>74</v>
      </c>
      <c r="AY203" s="276" t="s">
        <v>135</v>
      </c>
    </row>
    <row r="204" s="15" customFormat="1">
      <c r="A204" s="15"/>
      <c r="B204" s="255"/>
      <c r="C204" s="256"/>
      <c r="D204" s="235" t="s">
        <v>147</v>
      </c>
      <c r="E204" s="257" t="s">
        <v>19</v>
      </c>
      <c r="F204" s="258" t="s">
        <v>152</v>
      </c>
      <c r="G204" s="256"/>
      <c r="H204" s="259">
        <v>71.284000000000006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147</v>
      </c>
      <c r="AU204" s="265" t="s">
        <v>84</v>
      </c>
      <c r="AV204" s="15" t="s">
        <v>143</v>
      </c>
      <c r="AW204" s="15" t="s">
        <v>36</v>
      </c>
      <c r="AX204" s="15" t="s">
        <v>82</v>
      </c>
      <c r="AY204" s="265" t="s">
        <v>135</v>
      </c>
    </row>
    <row r="205" s="2" customFormat="1" ht="24.15" customHeight="1">
      <c r="A205" s="41"/>
      <c r="B205" s="42"/>
      <c r="C205" s="215" t="s">
        <v>223</v>
      </c>
      <c r="D205" s="215" t="s">
        <v>138</v>
      </c>
      <c r="E205" s="216" t="s">
        <v>444</v>
      </c>
      <c r="F205" s="217" t="s">
        <v>445</v>
      </c>
      <c r="G205" s="218" t="s">
        <v>141</v>
      </c>
      <c r="H205" s="219">
        <v>106.92100000000001</v>
      </c>
      <c r="I205" s="220"/>
      <c r="J205" s="221">
        <f>ROUND(I205*H205,2)</f>
        <v>0</v>
      </c>
      <c r="K205" s="217" t="s">
        <v>142</v>
      </c>
      <c r="L205" s="47"/>
      <c r="M205" s="222" t="s">
        <v>19</v>
      </c>
      <c r="N205" s="223" t="s">
        <v>45</v>
      </c>
      <c r="O205" s="87"/>
      <c r="P205" s="224">
        <f>O205*H205</f>
        <v>0</v>
      </c>
      <c r="Q205" s="224">
        <v>0.0043800000000000002</v>
      </c>
      <c r="R205" s="224">
        <f>Q205*H205</f>
        <v>0.46831398000000007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143</v>
      </c>
      <c r="AT205" s="226" t="s">
        <v>138</v>
      </c>
      <c r="AU205" s="226" t="s">
        <v>84</v>
      </c>
      <c r="AY205" s="20" t="s">
        <v>135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82</v>
      </c>
      <c r="BK205" s="227">
        <f>ROUND(I205*H205,2)</f>
        <v>0</v>
      </c>
      <c r="BL205" s="20" t="s">
        <v>143</v>
      </c>
      <c r="BM205" s="226" t="s">
        <v>446</v>
      </c>
    </row>
    <row r="206" s="2" customFormat="1">
      <c r="A206" s="41"/>
      <c r="B206" s="42"/>
      <c r="C206" s="43"/>
      <c r="D206" s="228" t="s">
        <v>145</v>
      </c>
      <c r="E206" s="43"/>
      <c r="F206" s="229" t="s">
        <v>447</v>
      </c>
      <c r="G206" s="43"/>
      <c r="H206" s="43"/>
      <c r="I206" s="230"/>
      <c r="J206" s="43"/>
      <c r="K206" s="43"/>
      <c r="L206" s="47"/>
      <c r="M206" s="231"/>
      <c r="N206" s="23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145</v>
      </c>
      <c r="AU206" s="20" t="s">
        <v>84</v>
      </c>
    </row>
    <row r="207" s="13" customFormat="1">
      <c r="A207" s="13"/>
      <c r="B207" s="233"/>
      <c r="C207" s="234"/>
      <c r="D207" s="235" t="s">
        <v>147</v>
      </c>
      <c r="E207" s="236" t="s">
        <v>19</v>
      </c>
      <c r="F207" s="237" t="s">
        <v>366</v>
      </c>
      <c r="G207" s="234"/>
      <c r="H207" s="236" t="s">
        <v>19</v>
      </c>
      <c r="I207" s="238"/>
      <c r="J207" s="234"/>
      <c r="K207" s="234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147</v>
      </c>
      <c r="AU207" s="243" t="s">
        <v>84</v>
      </c>
      <c r="AV207" s="13" t="s">
        <v>82</v>
      </c>
      <c r="AW207" s="13" t="s">
        <v>36</v>
      </c>
      <c r="AX207" s="13" t="s">
        <v>74</v>
      </c>
      <c r="AY207" s="243" t="s">
        <v>135</v>
      </c>
    </row>
    <row r="208" s="13" customFormat="1">
      <c r="A208" s="13"/>
      <c r="B208" s="233"/>
      <c r="C208" s="234"/>
      <c r="D208" s="235" t="s">
        <v>147</v>
      </c>
      <c r="E208" s="236" t="s">
        <v>19</v>
      </c>
      <c r="F208" s="237" t="s">
        <v>412</v>
      </c>
      <c r="G208" s="234"/>
      <c r="H208" s="236" t="s">
        <v>19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147</v>
      </c>
      <c r="AU208" s="243" t="s">
        <v>84</v>
      </c>
      <c r="AV208" s="13" t="s">
        <v>82</v>
      </c>
      <c r="AW208" s="13" t="s">
        <v>36</v>
      </c>
      <c r="AX208" s="13" t="s">
        <v>74</v>
      </c>
      <c r="AY208" s="243" t="s">
        <v>135</v>
      </c>
    </row>
    <row r="209" s="14" customFormat="1">
      <c r="A209" s="14"/>
      <c r="B209" s="244"/>
      <c r="C209" s="245"/>
      <c r="D209" s="235" t="s">
        <v>147</v>
      </c>
      <c r="E209" s="246" t="s">
        <v>19</v>
      </c>
      <c r="F209" s="247" t="s">
        <v>448</v>
      </c>
      <c r="G209" s="245"/>
      <c r="H209" s="248">
        <v>32.100000000000001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147</v>
      </c>
      <c r="AU209" s="254" t="s">
        <v>84</v>
      </c>
      <c r="AV209" s="14" t="s">
        <v>84</v>
      </c>
      <c r="AW209" s="14" t="s">
        <v>36</v>
      </c>
      <c r="AX209" s="14" t="s">
        <v>74</v>
      </c>
      <c r="AY209" s="254" t="s">
        <v>135</v>
      </c>
    </row>
    <row r="210" s="14" customFormat="1">
      <c r="A210" s="14"/>
      <c r="B210" s="244"/>
      <c r="C210" s="245"/>
      <c r="D210" s="235" t="s">
        <v>147</v>
      </c>
      <c r="E210" s="246" t="s">
        <v>19</v>
      </c>
      <c r="F210" s="247" t="s">
        <v>414</v>
      </c>
      <c r="G210" s="245"/>
      <c r="H210" s="248">
        <v>0.71099999999999997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147</v>
      </c>
      <c r="AU210" s="254" t="s">
        <v>84</v>
      </c>
      <c r="AV210" s="14" t="s">
        <v>84</v>
      </c>
      <c r="AW210" s="14" t="s">
        <v>36</v>
      </c>
      <c r="AX210" s="14" t="s">
        <v>74</v>
      </c>
      <c r="AY210" s="254" t="s">
        <v>135</v>
      </c>
    </row>
    <row r="211" s="14" customFormat="1">
      <c r="A211" s="14"/>
      <c r="B211" s="244"/>
      <c r="C211" s="245"/>
      <c r="D211" s="235" t="s">
        <v>147</v>
      </c>
      <c r="E211" s="246" t="s">
        <v>19</v>
      </c>
      <c r="F211" s="247" t="s">
        <v>415</v>
      </c>
      <c r="G211" s="245"/>
      <c r="H211" s="248">
        <v>1.4219999999999999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147</v>
      </c>
      <c r="AU211" s="254" t="s">
        <v>84</v>
      </c>
      <c r="AV211" s="14" t="s">
        <v>84</v>
      </c>
      <c r="AW211" s="14" t="s">
        <v>36</v>
      </c>
      <c r="AX211" s="14" t="s">
        <v>74</v>
      </c>
      <c r="AY211" s="254" t="s">
        <v>135</v>
      </c>
    </row>
    <row r="212" s="14" customFormat="1">
      <c r="A212" s="14"/>
      <c r="B212" s="244"/>
      <c r="C212" s="245"/>
      <c r="D212" s="235" t="s">
        <v>147</v>
      </c>
      <c r="E212" s="246" t="s">
        <v>19</v>
      </c>
      <c r="F212" s="247" t="s">
        <v>449</v>
      </c>
      <c r="G212" s="245"/>
      <c r="H212" s="248">
        <v>-7.2889999999999997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147</v>
      </c>
      <c r="AU212" s="254" t="s">
        <v>84</v>
      </c>
      <c r="AV212" s="14" t="s">
        <v>84</v>
      </c>
      <c r="AW212" s="14" t="s">
        <v>36</v>
      </c>
      <c r="AX212" s="14" t="s">
        <v>74</v>
      </c>
      <c r="AY212" s="254" t="s">
        <v>135</v>
      </c>
    </row>
    <row r="213" s="13" customFormat="1">
      <c r="A213" s="13"/>
      <c r="B213" s="233"/>
      <c r="C213" s="234"/>
      <c r="D213" s="235" t="s">
        <v>147</v>
      </c>
      <c r="E213" s="236" t="s">
        <v>19</v>
      </c>
      <c r="F213" s="237" t="s">
        <v>417</v>
      </c>
      <c r="G213" s="234"/>
      <c r="H213" s="236" t="s">
        <v>19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147</v>
      </c>
      <c r="AU213" s="243" t="s">
        <v>84</v>
      </c>
      <c r="AV213" s="13" t="s">
        <v>82</v>
      </c>
      <c r="AW213" s="13" t="s">
        <v>36</v>
      </c>
      <c r="AX213" s="13" t="s">
        <v>74</v>
      </c>
      <c r="AY213" s="243" t="s">
        <v>135</v>
      </c>
    </row>
    <row r="214" s="14" customFormat="1">
      <c r="A214" s="14"/>
      <c r="B214" s="244"/>
      <c r="C214" s="245"/>
      <c r="D214" s="235" t="s">
        <v>147</v>
      </c>
      <c r="E214" s="246" t="s">
        <v>19</v>
      </c>
      <c r="F214" s="247" t="s">
        <v>450</v>
      </c>
      <c r="G214" s="245"/>
      <c r="H214" s="248">
        <v>20.82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147</v>
      </c>
      <c r="AU214" s="254" t="s">
        <v>84</v>
      </c>
      <c r="AV214" s="14" t="s">
        <v>84</v>
      </c>
      <c r="AW214" s="14" t="s">
        <v>36</v>
      </c>
      <c r="AX214" s="14" t="s">
        <v>74</v>
      </c>
      <c r="AY214" s="254" t="s">
        <v>135</v>
      </c>
    </row>
    <row r="215" s="14" customFormat="1">
      <c r="A215" s="14"/>
      <c r="B215" s="244"/>
      <c r="C215" s="245"/>
      <c r="D215" s="235" t="s">
        <v>147</v>
      </c>
      <c r="E215" s="246" t="s">
        <v>19</v>
      </c>
      <c r="F215" s="247" t="s">
        <v>433</v>
      </c>
      <c r="G215" s="245"/>
      <c r="H215" s="248">
        <v>-1.8720000000000001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147</v>
      </c>
      <c r="AU215" s="254" t="s">
        <v>84</v>
      </c>
      <c r="AV215" s="14" t="s">
        <v>84</v>
      </c>
      <c r="AW215" s="14" t="s">
        <v>36</v>
      </c>
      <c r="AX215" s="14" t="s">
        <v>74</v>
      </c>
      <c r="AY215" s="254" t="s">
        <v>135</v>
      </c>
    </row>
    <row r="216" s="13" customFormat="1">
      <c r="A216" s="13"/>
      <c r="B216" s="233"/>
      <c r="C216" s="234"/>
      <c r="D216" s="235" t="s">
        <v>147</v>
      </c>
      <c r="E216" s="236" t="s">
        <v>19</v>
      </c>
      <c r="F216" s="237" t="s">
        <v>419</v>
      </c>
      <c r="G216" s="234"/>
      <c r="H216" s="236" t="s">
        <v>19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147</v>
      </c>
      <c r="AU216" s="243" t="s">
        <v>84</v>
      </c>
      <c r="AV216" s="13" t="s">
        <v>82</v>
      </c>
      <c r="AW216" s="13" t="s">
        <v>36</v>
      </c>
      <c r="AX216" s="13" t="s">
        <v>74</v>
      </c>
      <c r="AY216" s="243" t="s">
        <v>135</v>
      </c>
    </row>
    <row r="217" s="14" customFormat="1">
      <c r="A217" s="14"/>
      <c r="B217" s="244"/>
      <c r="C217" s="245"/>
      <c r="D217" s="235" t="s">
        <v>147</v>
      </c>
      <c r="E217" s="246" t="s">
        <v>19</v>
      </c>
      <c r="F217" s="247" t="s">
        <v>451</v>
      </c>
      <c r="G217" s="245"/>
      <c r="H217" s="248">
        <v>14.25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147</v>
      </c>
      <c r="AU217" s="254" t="s">
        <v>84</v>
      </c>
      <c r="AV217" s="14" t="s">
        <v>84</v>
      </c>
      <c r="AW217" s="14" t="s">
        <v>36</v>
      </c>
      <c r="AX217" s="14" t="s">
        <v>74</v>
      </c>
      <c r="AY217" s="254" t="s">
        <v>135</v>
      </c>
    </row>
    <row r="218" s="14" customFormat="1">
      <c r="A218" s="14"/>
      <c r="B218" s="244"/>
      <c r="C218" s="245"/>
      <c r="D218" s="235" t="s">
        <v>147</v>
      </c>
      <c r="E218" s="246" t="s">
        <v>19</v>
      </c>
      <c r="F218" s="247" t="s">
        <v>435</v>
      </c>
      <c r="G218" s="245"/>
      <c r="H218" s="248">
        <v>-3.7429999999999999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147</v>
      </c>
      <c r="AU218" s="254" t="s">
        <v>84</v>
      </c>
      <c r="AV218" s="14" t="s">
        <v>84</v>
      </c>
      <c r="AW218" s="14" t="s">
        <v>36</v>
      </c>
      <c r="AX218" s="14" t="s">
        <v>74</v>
      </c>
      <c r="AY218" s="254" t="s">
        <v>135</v>
      </c>
    </row>
    <row r="219" s="13" customFormat="1">
      <c r="A219" s="13"/>
      <c r="B219" s="233"/>
      <c r="C219" s="234"/>
      <c r="D219" s="235" t="s">
        <v>147</v>
      </c>
      <c r="E219" s="236" t="s">
        <v>19</v>
      </c>
      <c r="F219" s="237" t="s">
        <v>436</v>
      </c>
      <c r="G219" s="234"/>
      <c r="H219" s="236" t="s">
        <v>19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147</v>
      </c>
      <c r="AU219" s="243" t="s">
        <v>84</v>
      </c>
      <c r="AV219" s="13" t="s">
        <v>82</v>
      </c>
      <c r="AW219" s="13" t="s">
        <v>36</v>
      </c>
      <c r="AX219" s="13" t="s">
        <v>74</v>
      </c>
      <c r="AY219" s="243" t="s">
        <v>135</v>
      </c>
    </row>
    <row r="220" s="14" customFormat="1">
      <c r="A220" s="14"/>
      <c r="B220" s="244"/>
      <c r="C220" s="245"/>
      <c r="D220" s="235" t="s">
        <v>147</v>
      </c>
      <c r="E220" s="246" t="s">
        <v>19</v>
      </c>
      <c r="F220" s="247" t="s">
        <v>437</v>
      </c>
      <c r="G220" s="245"/>
      <c r="H220" s="248">
        <v>8.9700000000000006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147</v>
      </c>
      <c r="AU220" s="254" t="s">
        <v>84</v>
      </c>
      <c r="AV220" s="14" t="s">
        <v>84</v>
      </c>
      <c r="AW220" s="14" t="s">
        <v>36</v>
      </c>
      <c r="AX220" s="14" t="s">
        <v>74</v>
      </c>
      <c r="AY220" s="254" t="s">
        <v>135</v>
      </c>
    </row>
    <row r="221" s="14" customFormat="1">
      <c r="A221" s="14"/>
      <c r="B221" s="244"/>
      <c r="C221" s="245"/>
      <c r="D221" s="235" t="s">
        <v>147</v>
      </c>
      <c r="E221" s="246" t="s">
        <v>19</v>
      </c>
      <c r="F221" s="247" t="s">
        <v>247</v>
      </c>
      <c r="G221" s="245"/>
      <c r="H221" s="248">
        <v>-1.1819999999999999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147</v>
      </c>
      <c r="AU221" s="254" t="s">
        <v>84</v>
      </c>
      <c r="AV221" s="14" t="s">
        <v>84</v>
      </c>
      <c r="AW221" s="14" t="s">
        <v>36</v>
      </c>
      <c r="AX221" s="14" t="s">
        <v>74</v>
      </c>
      <c r="AY221" s="254" t="s">
        <v>135</v>
      </c>
    </row>
    <row r="222" s="13" customFormat="1">
      <c r="A222" s="13"/>
      <c r="B222" s="233"/>
      <c r="C222" s="234"/>
      <c r="D222" s="235" t="s">
        <v>147</v>
      </c>
      <c r="E222" s="236" t="s">
        <v>19</v>
      </c>
      <c r="F222" s="237" t="s">
        <v>438</v>
      </c>
      <c r="G222" s="234"/>
      <c r="H222" s="236" t="s">
        <v>19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147</v>
      </c>
      <c r="AU222" s="243" t="s">
        <v>84</v>
      </c>
      <c r="AV222" s="13" t="s">
        <v>82</v>
      </c>
      <c r="AW222" s="13" t="s">
        <v>36</v>
      </c>
      <c r="AX222" s="13" t="s">
        <v>74</v>
      </c>
      <c r="AY222" s="243" t="s">
        <v>135</v>
      </c>
    </row>
    <row r="223" s="14" customFormat="1">
      <c r="A223" s="14"/>
      <c r="B223" s="244"/>
      <c r="C223" s="245"/>
      <c r="D223" s="235" t="s">
        <v>147</v>
      </c>
      <c r="E223" s="246" t="s">
        <v>19</v>
      </c>
      <c r="F223" s="247" t="s">
        <v>439</v>
      </c>
      <c r="G223" s="245"/>
      <c r="H223" s="248">
        <v>11.25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147</v>
      </c>
      <c r="AU223" s="254" t="s">
        <v>84</v>
      </c>
      <c r="AV223" s="14" t="s">
        <v>84</v>
      </c>
      <c r="AW223" s="14" t="s">
        <v>36</v>
      </c>
      <c r="AX223" s="14" t="s">
        <v>74</v>
      </c>
      <c r="AY223" s="254" t="s">
        <v>135</v>
      </c>
    </row>
    <row r="224" s="14" customFormat="1">
      <c r="A224" s="14"/>
      <c r="B224" s="244"/>
      <c r="C224" s="245"/>
      <c r="D224" s="235" t="s">
        <v>147</v>
      </c>
      <c r="E224" s="246" t="s">
        <v>19</v>
      </c>
      <c r="F224" s="247" t="s">
        <v>440</v>
      </c>
      <c r="G224" s="245"/>
      <c r="H224" s="248">
        <v>-1.8120000000000001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147</v>
      </c>
      <c r="AU224" s="254" t="s">
        <v>84</v>
      </c>
      <c r="AV224" s="14" t="s">
        <v>84</v>
      </c>
      <c r="AW224" s="14" t="s">
        <v>36</v>
      </c>
      <c r="AX224" s="14" t="s">
        <v>74</v>
      </c>
      <c r="AY224" s="254" t="s">
        <v>135</v>
      </c>
    </row>
    <row r="225" s="13" customFormat="1">
      <c r="A225" s="13"/>
      <c r="B225" s="233"/>
      <c r="C225" s="234"/>
      <c r="D225" s="235" t="s">
        <v>147</v>
      </c>
      <c r="E225" s="236" t="s">
        <v>19</v>
      </c>
      <c r="F225" s="237" t="s">
        <v>421</v>
      </c>
      <c r="G225" s="234"/>
      <c r="H225" s="236" t="s">
        <v>19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147</v>
      </c>
      <c r="AU225" s="243" t="s">
        <v>84</v>
      </c>
      <c r="AV225" s="13" t="s">
        <v>82</v>
      </c>
      <c r="AW225" s="13" t="s">
        <v>36</v>
      </c>
      <c r="AX225" s="13" t="s">
        <v>74</v>
      </c>
      <c r="AY225" s="243" t="s">
        <v>135</v>
      </c>
    </row>
    <row r="226" s="14" customFormat="1">
      <c r="A226" s="14"/>
      <c r="B226" s="244"/>
      <c r="C226" s="245"/>
      <c r="D226" s="235" t="s">
        <v>147</v>
      </c>
      <c r="E226" s="246" t="s">
        <v>19</v>
      </c>
      <c r="F226" s="247" t="s">
        <v>452</v>
      </c>
      <c r="G226" s="245"/>
      <c r="H226" s="248">
        <v>4.7999999999999998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147</v>
      </c>
      <c r="AU226" s="254" t="s">
        <v>84</v>
      </c>
      <c r="AV226" s="14" t="s">
        <v>84</v>
      </c>
      <c r="AW226" s="14" t="s">
        <v>36</v>
      </c>
      <c r="AX226" s="14" t="s">
        <v>74</v>
      </c>
      <c r="AY226" s="254" t="s">
        <v>135</v>
      </c>
    </row>
    <row r="227" s="13" customFormat="1">
      <c r="A227" s="13"/>
      <c r="B227" s="233"/>
      <c r="C227" s="234"/>
      <c r="D227" s="235" t="s">
        <v>147</v>
      </c>
      <c r="E227" s="236" t="s">
        <v>19</v>
      </c>
      <c r="F227" s="237" t="s">
        <v>423</v>
      </c>
      <c r="G227" s="234"/>
      <c r="H227" s="236" t="s">
        <v>19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147</v>
      </c>
      <c r="AU227" s="243" t="s">
        <v>84</v>
      </c>
      <c r="AV227" s="13" t="s">
        <v>82</v>
      </c>
      <c r="AW227" s="13" t="s">
        <v>36</v>
      </c>
      <c r="AX227" s="13" t="s">
        <v>74</v>
      </c>
      <c r="AY227" s="243" t="s">
        <v>135</v>
      </c>
    </row>
    <row r="228" s="14" customFormat="1">
      <c r="A228" s="14"/>
      <c r="B228" s="244"/>
      <c r="C228" s="245"/>
      <c r="D228" s="235" t="s">
        <v>147</v>
      </c>
      <c r="E228" s="246" t="s">
        <v>19</v>
      </c>
      <c r="F228" s="247" t="s">
        <v>453</v>
      </c>
      <c r="G228" s="245"/>
      <c r="H228" s="248">
        <v>9.8699999999999992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147</v>
      </c>
      <c r="AU228" s="254" t="s">
        <v>84</v>
      </c>
      <c r="AV228" s="14" t="s">
        <v>84</v>
      </c>
      <c r="AW228" s="14" t="s">
        <v>36</v>
      </c>
      <c r="AX228" s="14" t="s">
        <v>74</v>
      </c>
      <c r="AY228" s="254" t="s">
        <v>135</v>
      </c>
    </row>
    <row r="229" s="13" customFormat="1">
      <c r="A229" s="13"/>
      <c r="B229" s="233"/>
      <c r="C229" s="234"/>
      <c r="D229" s="235" t="s">
        <v>147</v>
      </c>
      <c r="E229" s="236" t="s">
        <v>19</v>
      </c>
      <c r="F229" s="237" t="s">
        <v>425</v>
      </c>
      <c r="G229" s="234"/>
      <c r="H229" s="236" t="s">
        <v>19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147</v>
      </c>
      <c r="AU229" s="243" t="s">
        <v>84</v>
      </c>
      <c r="AV229" s="13" t="s">
        <v>82</v>
      </c>
      <c r="AW229" s="13" t="s">
        <v>36</v>
      </c>
      <c r="AX229" s="13" t="s">
        <v>74</v>
      </c>
      <c r="AY229" s="243" t="s">
        <v>135</v>
      </c>
    </row>
    <row r="230" s="14" customFormat="1">
      <c r="A230" s="14"/>
      <c r="B230" s="244"/>
      <c r="C230" s="245"/>
      <c r="D230" s="235" t="s">
        <v>147</v>
      </c>
      <c r="E230" s="246" t="s">
        <v>19</v>
      </c>
      <c r="F230" s="247" t="s">
        <v>454</v>
      </c>
      <c r="G230" s="245"/>
      <c r="H230" s="248">
        <v>20.100000000000001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147</v>
      </c>
      <c r="AU230" s="254" t="s">
        <v>84</v>
      </c>
      <c r="AV230" s="14" t="s">
        <v>84</v>
      </c>
      <c r="AW230" s="14" t="s">
        <v>36</v>
      </c>
      <c r="AX230" s="14" t="s">
        <v>74</v>
      </c>
      <c r="AY230" s="254" t="s">
        <v>135</v>
      </c>
    </row>
    <row r="231" s="14" customFormat="1">
      <c r="A231" s="14"/>
      <c r="B231" s="244"/>
      <c r="C231" s="245"/>
      <c r="D231" s="235" t="s">
        <v>147</v>
      </c>
      <c r="E231" s="246" t="s">
        <v>19</v>
      </c>
      <c r="F231" s="247" t="s">
        <v>415</v>
      </c>
      <c r="G231" s="245"/>
      <c r="H231" s="248">
        <v>1.4219999999999999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147</v>
      </c>
      <c r="AU231" s="254" t="s">
        <v>84</v>
      </c>
      <c r="AV231" s="14" t="s">
        <v>84</v>
      </c>
      <c r="AW231" s="14" t="s">
        <v>36</v>
      </c>
      <c r="AX231" s="14" t="s">
        <v>74</v>
      </c>
      <c r="AY231" s="254" t="s">
        <v>135</v>
      </c>
    </row>
    <row r="232" s="14" customFormat="1">
      <c r="A232" s="14"/>
      <c r="B232" s="244"/>
      <c r="C232" s="245"/>
      <c r="D232" s="235" t="s">
        <v>147</v>
      </c>
      <c r="E232" s="246" t="s">
        <v>19</v>
      </c>
      <c r="F232" s="247" t="s">
        <v>455</v>
      </c>
      <c r="G232" s="245"/>
      <c r="H232" s="248">
        <v>-2.8959999999999999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147</v>
      </c>
      <c r="AU232" s="254" t="s">
        <v>84</v>
      </c>
      <c r="AV232" s="14" t="s">
        <v>84</v>
      </c>
      <c r="AW232" s="14" t="s">
        <v>36</v>
      </c>
      <c r="AX232" s="14" t="s">
        <v>74</v>
      </c>
      <c r="AY232" s="254" t="s">
        <v>135</v>
      </c>
    </row>
    <row r="233" s="15" customFormat="1">
      <c r="A233" s="15"/>
      <c r="B233" s="255"/>
      <c r="C233" s="256"/>
      <c r="D233" s="235" t="s">
        <v>147</v>
      </c>
      <c r="E233" s="257" t="s">
        <v>19</v>
      </c>
      <c r="F233" s="258" t="s">
        <v>152</v>
      </c>
      <c r="G233" s="256"/>
      <c r="H233" s="259">
        <v>106.92100000000001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147</v>
      </c>
      <c r="AU233" s="265" t="s">
        <v>84</v>
      </c>
      <c r="AV233" s="15" t="s">
        <v>143</v>
      </c>
      <c r="AW233" s="15" t="s">
        <v>36</v>
      </c>
      <c r="AX233" s="15" t="s">
        <v>82</v>
      </c>
      <c r="AY233" s="265" t="s">
        <v>135</v>
      </c>
    </row>
    <row r="234" s="2" customFormat="1" ht="24.15" customHeight="1">
      <c r="A234" s="41"/>
      <c r="B234" s="42"/>
      <c r="C234" s="215" t="s">
        <v>8</v>
      </c>
      <c r="D234" s="215" t="s">
        <v>138</v>
      </c>
      <c r="E234" s="216" t="s">
        <v>456</v>
      </c>
      <c r="F234" s="217" t="s">
        <v>457</v>
      </c>
      <c r="G234" s="218" t="s">
        <v>141</v>
      </c>
      <c r="H234" s="219">
        <v>51.146999999999998</v>
      </c>
      <c r="I234" s="220"/>
      <c r="J234" s="221">
        <f>ROUND(I234*H234,2)</f>
        <v>0</v>
      </c>
      <c r="K234" s="217" t="s">
        <v>142</v>
      </c>
      <c r="L234" s="47"/>
      <c r="M234" s="222" t="s">
        <v>19</v>
      </c>
      <c r="N234" s="223" t="s">
        <v>45</v>
      </c>
      <c r="O234" s="87"/>
      <c r="P234" s="224">
        <f>O234*H234</f>
        <v>0</v>
      </c>
      <c r="Q234" s="224">
        <v>0.01575</v>
      </c>
      <c r="R234" s="224">
        <f>Q234*H234</f>
        <v>0.80556525000000001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143</v>
      </c>
      <c r="AT234" s="226" t="s">
        <v>138</v>
      </c>
      <c r="AU234" s="226" t="s">
        <v>84</v>
      </c>
      <c r="AY234" s="20" t="s">
        <v>135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82</v>
      </c>
      <c r="BK234" s="227">
        <f>ROUND(I234*H234,2)</f>
        <v>0</v>
      </c>
      <c r="BL234" s="20" t="s">
        <v>143</v>
      </c>
      <c r="BM234" s="226" t="s">
        <v>458</v>
      </c>
    </row>
    <row r="235" s="2" customFormat="1">
      <c r="A235" s="41"/>
      <c r="B235" s="42"/>
      <c r="C235" s="43"/>
      <c r="D235" s="228" t="s">
        <v>145</v>
      </c>
      <c r="E235" s="43"/>
      <c r="F235" s="229" t="s">
        <v>459</v>
      </c>
      <c r="G235" s="43"/>
      <c r="H235" s="43"/>
      <c r="I235" s="230"/>
      <c r="J235" s="43"/>
      <c r="K235" s="43"/>
      <c r="L235" s="47"/>
      <c r="M235" s="231"/>
      <c r="N235" s="23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145</v>
      </c>
      <c r="AU235" s="20" t="s">
        <v>84</v>
      </c>
    </row>
    <row r="236" s="13" customFormat="1">
      <c r="A236" s="13"/>
      <c r="B236" s="233"/>
      <c r="C236" s="234"/>
      <c r="D236" s="235" t="s">
        <v>147</v>
      </c>
      <c r="E236" s="236" t="s">
        <v>19</v>
      </c>
      <c r="F236" s="237" t="s">
        <v>366</v>
      </c>
      <c r="G236" s="234"/>
      <c r="H236" s="236" t="s">
        <v>19</v>
      </c>
      <c r="I236" s="238"/>
      <c r="J236" s="234"/>
      <c r="K236" s="234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147</v>
      </c>
      <c r="AU236" s="243" t="s">
        <v>84</v>
      </c>
      <c r="AV236" s="13" t="s">
        <v>82</v>
      </c>
      <c r="AW236" s="13" t="s">
        <v>36</v>
      </c>
      <c r="AX236" s="13" t="s">
        <v>74</v>
      </c>
      <c r="AY236" s="243" t="s">
        <v>135</v>
      </c>
    </row>
    <row r="237" s="13" customFormat="1">
      <c r="A237" s="13"/>
      <c r="B237" s="233"/>
      <c r="C237" s="234"/>
      <c r="D237" s="235" t="s">
        <v>147</v>
      </c>
      <c r="E237" s="236" t="s">
        <v>19</v>
      </c>
      <c r="F237" s="237" t="s">
        <v>412</v>
      </c>
      <c r="G237" s="234"/>
      <c r="H237" s="236" t="s">
        <v>19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147</v>
      </c>
      <c r="AU237" s="243" t="s">
        <v>84</v>
      </c>
      <c r="AV237" s="13" t="s">
        <v>82</v>
      </c>
      <c r="AW237" s="13" t="s">
        <v>36</v>
      </c>
      <c r="AX237" s="13" t="s">
        <v>74</v>
      </c>
      <c r="AY237" s="243" t="s">
        <v>135</v>
      </c>
    </row>
    <row r="238" s="14" customFormat="1">
      <c r="A238" s="14"/>
      <c r="B238" s="244"/>
      <c r="C238" s="245"/>
      <c r="D238" s="235" t="s">
        <v>147</v>
      </c>
      <c r="E238" s="246" t="s">
        <v>19</v>
      </c>
      <c r="F238" s="247" t="s">
        <v>413</v>
      </c>
      <c r="G238" s="245"/>
      <c r="H238" s="248">
        <v>20.850000000000001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147</v>
      </c>
      <c r="AU238" s="254" t="s">
        <v>84</v>
      </c>
      <c r="AV238" s="14" t="s">
        <v>84</v>
      </c>
      <c r="AW238" s="14" t="s">
        <v>36</v>
      </c>
      <c r="AX238" s="14" t="s">
        <v>74</v>
      </c>
      <c r="AY238" s="254" t="s">
        <v>135</v>
      </c>
    </row>
    <row r="239" s="14" customFormat="1">
      <c r="A239" s="14"/>
      <c r="B239" s="244"/>
      <c r="C239" s="245"/>
      <c r="D239" s="235" t="s">
        <v>147</v>
      </c>
      <c r="E239" s="246" t="s">
        <v>19</v>
      </c>
      <c r="F239" s="247" t="s">
        <v>414</v>
      </c>
      <c r="G239" s="245"/>
      <c r="H239" s="248">
        <v>0.71099999999999997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147</v>
      </c>
      <c r="AU239" s="254" t="s">
        <v>84</v>
      </c>
      <c r="AV239" s="14" t="s">
        <v>84</v>
      </c>
      <c r="AW239" s="14" t="s">
        <v>36</v>
      </c>
      <c r="AX239" s="14" t="s">
        <v>74</v>
      </c>
      <c r="AY239" s="254" t="s">
        <v>135</v>
      </c>
    </row>
    <row r="240" s="14" customFormat="1">
      <c r="A240" s="14"/>
      <c r="B240" s="244"/>
      <c r="C240" s="245"/>
      <c r="D240" s="235" t="s">
        <v>147</v>
      </c>
      <c r="E240" s="246" t="s">
        <v>19</v>
      </c>
      <c r="F240" s="247" t="s">
        <v>415</v>
      </c>
      <c r="G240" s="245"/>
      <c r="H240" s="248">
        <v>1.4219999999999999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147</v>
      </c>
      <c r="AU240" s="254" t="s">
        <v>84</v>
      </c>
      <c r="AV240" s="14" t="s">
        <v>84</v>
      </c>
      <c r="AW240" s="14" t="s">
        <v>36</v>
      </c>
      <c r="AX240" s="14" t="s">
        <v>74</v>
      </c>
      <c r="AY240" s="254" t="s">
        <v>135</v>
      </c>
    </row>
    <row r="241" s="14" customFormat="1">
      <c r="A241" s="14"/>
      <c r="B241" s="244"/>
      <c r="C241" s="245"/>
      <c r="D241" s="235" t="s">
        <v>147</v>
      </c>
      <c r="E241" s="246" t="s">
        <v>19</v>
      </c>
      <c r="F241" s="247" t="s">
        <v>416</v>
      </c>
      <c r="G241" s="245"/>
      <c r="H241" s="248">
        <v>-4.7279999999999998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147</v>
      </c>
      <c r="AU241" s="254" t="s">
        <v>84</v>
      </c>
      <c r="AV241" s="14" t="s">
        <v>84</v>
      </c>
      <c r="AW241" s="14" t="s">
        <v>36</v>
      </c>
      <c r="AX241" s="14" t="s">
        <v>74</v>
      </c>
      <c r="AY241" s="254" t="s">
        <v>135</v>
      </c>
    </row>
    <row r="242" s="13" customFormat="1">
      <c r="A242" s="13"/>
      <c r="B242" s="233"/>
      <c r="C242" s="234"/>
      <c r="D242" s="235" t="s">
        <v>147</v>
      </c>
      <c r="E242" s="236" t="s">
        <v>19</v>
      </c>
      <c r="F242" s="237" t="s">
        <v>417</v>
      </c>
      <c r="G242" s="234"/>
      <c r="H242" s="236" t="s">
        <v>19</v>
      </c>
      <c r="I242" s="238"/>
      <c r="J242" s="234"/>
      <c r="K242" s="234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147</v>
      </c>
      <c r="AU242" s="243" t="s">
        <v>84</v>
      </c>
      <c r="AV242" s="13" t="s">
        <v>82</v>
      </c>
      <c r="AW242" s="13" t="s">
        <v>36</v>
      </c>
      <c r="AX242" s="13" t="s">
        <v>74</v>
      </c>
      <c r="AY242" s="243" t="s">
        <v>135</v>
      </c>
    </row>
    <row r="243" s="14" customFormat="1">
      <c r="A243" s="14"/>
      <c r="B243" s="244"/>
      <c r="C243" s="245"/>
      <c r="D243" s="235" t="s">
        <v>147</v>
      </c>
      <c r="E243" s="246" t="s">
        <v>19</v>
      </c>
      <c r="F243" s="247" t="s">
        <v>418</v>
      </c>
      <c r="G243" s="245"/>
      <c r="H243" s="248">
        <v>6.96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147</v>
      </c>
      <c r="AU243" s="254" t="s">
        <v>84</v>
      </c>
      <c r="AV243" s="14" t="s">
        <v>84</v>
      </c>
      <c r="AW243" s="14" t="s">
        <v>36</v>
      </c>
      <c r="AX243" s="14" t="s">
        <v>74</v>
      </c>
      <c r="AY243" s="254" t="s">
        <v>135</v>
      </c>
    </row>
    <row r="244" s="13" customFormat="1">
      <c r="A244" s="13"/>
      <c r="B244" s="233"/>
      <c r="C244" s="234"/>
      <c r="D244" s="235" t="s">
        <v>147</v>
      </c>
      <c r="E244" s="236" t="s">
        <v>19</v>
      </c>
      <c r="F244" s="237" t="s">
        <v>419</v>
      </c>
      <c r="G244" s="234"/>
      <c r="H244" s="236" t="s">
        <v>19</v>
      </c>
      <c r="I244" s="238"/>
      <c r="J244" s="234"/>
      <c r="K244" s="234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147</v>
      </c>
      <c r="AU244" s="243" t="s">
        <v>84</v>
      </c>
      <c r="AV244" s="13" t="s">
        <v>82</v>
      </c>
      <c r="AW244" s="13" t="s">
        <v>36</v>
      </c>
      <c r="AX244" s="13" t="s">
        <v>74</v>
      </c>
      <c r="AY244" s="243" t="s">
        <v>135</v>
      </c>
    </row>
    <row r="245" s="14" customFormat="1">
      <c r="A245" s="14"/>
      <c r="B245" s="244"/>
      <c r="C245" s="245"/>
      <c r="D245" s="235" t="s">
        <v>147</v>
      </c>
      <c r="E245" s="246" t="s">
        <v>19</v>
      </c>
      <c r="F245" s="247" t="s">
        <v>420</v>
      </c>
      <c r="G245" s="245"/>
      <c r="H245" s="248">
        <v>5.0999999999999996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147</v>
      </c>
      <c r="AU245" s="254" t="s">
        <v>84</v>
      </c>
      <c r="AV245" s="14" t="s">
        <v>84</v>
      </c>
      <c r="AW245" s="14" t="s">
        <v>36</v>
      </c>
      <c r="AX245" s="14" t="s">
        <v>74</v>
      </c>
      <c r="AY245" s="254" t="s">
        <v>135</v>
      </c>
    </row>
    <row r="246" s="13" customFormat="1">
      <c r="A246" s="13"/>
      <c r="B246" s="233"/>
      <c r="C246" s="234"/>
      <c r="D246" s="235" t="s">
        <v>147</v>
      </c>
      <c r="E246" s="236" t="s">
        <v>19</v>
      </c>
      <c r="F246" s="237" t="s">
        <v>421</v>
      </c>
      <c r="G246" s="234"/>
      <c r="H246" s="236" t="s">
        <v>19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147</v>
      </c>
      <c r="AU246" s="243" t="s">
        <v>84</v>
      </c>
      <c r="AV246" s="13" t="s">
        <v>82</v>
      </c>
      <c r="AW246" s="13" t="s">
        <v>36</v>
      </c>
      <c r="AX246" s="13" t="s">
        <v>74</v>
      </c>
      <c r="AY246" s="243" t="s">
        <v>135</v>
      </c>
    </row>
    <row r="247" s="14" customFormat="1">
      <c r="A247" s="14"/>
      <c r="B247" s="244"/>
      <c r="C247" s="245"/>
      <c r="D247" s="235" t="s">
        <v>147</v>
      </c>
      <c r="E247" s="246" t="s">
        <v>19</v>
      </c>
      <c r="F247" s="247" t="s">
        <v>422</v>
      </c>
      <c r="G247" s="245"/>
      <c r="H247" s="248">
        <v>2.3999999999999999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147</v>
      </c>
      <c r="AU247" s="254" t="s">
        <v>84</v>
      </c>
      <c r="AV247" s="14" t="s">
        <v>84</v>
      </c>
      <c r="AW247" s="14" t="s">
        <v>36</v>
      </c>
      <c r="AX247" s="14" t="s">
        <v>74</v>
      </c>
      <c r="AY247" s="254" t="s">
        <v>135</v>
      </c>
    </row>
    <row r="248" s="13" customFormat="1">
      <c r="A248" s="13"/>
      <c r="B248" s="233"/>
      <c r="C248" s="234"/>
      <c r="D248" s="235" t="s">
        <v>147</v>
      </c>
      <c r="E248" s="236" t="s">
        <v>19</v>
      </c>
      <c r="F248" s="237" t="s">
        <v>423</v>
      </c>
      <c r="G248" s="234"/>
      <c r="H248" s="236" t="s">
        <v>19</v>
      </c>
      <c r="I248" s="238"/>
      <c r="J248" s="234"/>
      <c r="K248" s="234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147</v>
      </c>
      <c r="AU248" s="243" t="s">
        <v>84</v>
      </c>
      <c r="AV248" s="13" t="s">
        <v>82</v>
      </c>
      <c r="AW248" s="13" t="s">
        <v>36</v>
      </c>
      <c r="AX248" s="13" t="s">
        <v>74</v>
      </c>
      <c r="AY248" s="243" t="s">
        <v>135</v>
      </c>
    </row>
    <row r="249" s="14" customFormat="1">
      <c r="A249" s="14"/>
      <c r="B249" s="244"/>
      <c r="C249" s="245"/>
      <c r="D249" s="235" t="s">
        <v>147</v>
      </c>
      <c r="E249" s="246" t="s">
        <v>19</v>
      </c>
      <c r="F249" s="247" t="s">
        <v>424</v>
      </c>
      <c r="G249" s="245"/>
      <c r="H249" s="248">
        <v>6.96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147</v>
      </c>
      <c r="AU249" s="254" t="s">
        <v>84</v>
      </c>
      <c r="AV249" s="14" t="s">
        <v>84</v>
      </c>
      <c r="AW249" s="14" t="s">
        <v>36</v>
      </c>
      <c r="AX249" s="14" t="s">
        <v>74</v>
      </c>
      <c r="AY249" s="254" t="s">
        <v>135</v>
      </c>
    </row>
    <row r="250" s="13" customFormat="1">
      <c r="A250" s="13"/>
      <c r="B250" s="233"/>
      <c r="C250" s="234"/>
      <c r="D250" s="235" t="s">
        <v>147</v>
      </c>
      <c r="E250" s="236" t="s">
        <v>19</v>
      </c>
      <c r="F250" s="237" t="s">
        <v>425</v>
      </c>
      <c r="G250" s="234"/>
      <c r="H250" s="236" t="s">
        <v>19</v>
      </c>
      <c r="I250" s="238"/>
      <c r="J250" s="234"/>
      <c r="K250" s="234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147</v>
      </c>
      <c r="AU250" s="243" t="s">
        <v>84</v>
      </c>
      <c r="AV250" s="13" t="s">
        <v>82</v>
      </c>
      <c r="AW250" s="13" t="s">
        <v>36</v>
      </c>
      <c r="AX250" s="13" t="s">
        <v>74</v>
      </c>
      <c r="AY250" s="243" t="s">
        <v>135</v>
      </c>
    </row>
    <row r="251" s="14" customFormat="1">
      <c r="A251" s="14"/>
      <c r="B251" s="244"/>
      <c r="C251" s="245"/>
      <c r="D251" s="235" t="s">
        <v>147</v>
      </c>
      <c r="E251" s="246" t="s">
        <v>19</v>
      </c>
      <c r="F251" s="247" t="s">
        <v>426</v>
      </c>
      <c r="G251" s="245"/>
      <c r="H251" s="248">
        <v>10.050000000000001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147</v>
      </c>
      <c r="AU251" s="254" t="s">
        <v>84</v>
      </c>
      <c r="AV251" s="14" t="s">
        <v>84</v>
      </c>
      <c r="AW251" s="14" t="s">
        <v>36</v>
      </c>
      <c r="AX251" s="14" t="s">
        <v>74</v>
      </c>
      <c r="AY251" s="254" t="s">
        <v>135</v>
      </c>
    </row>
    <row r="252" s="14" customFormat="1">
      <c r="A252" s="14"/>
      <c r="B252" s="244"/>
      <c r="C252" s="245"/>
      <c r="D252" s="235" t="s">
        <v>147</v>
      </c>
      <c r="E252" s="246" t="s">
        <v>19</v>
      </c>
      <c r="F252" s="247" t="s">
        <v>415</v>
      </c>
      <c r="G252" s="245"/>
      <c r="H252" s="248">
        <v>1.4219999999999999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147</v>
      </c>
      <c r="AU252" s="254" t="s">
        <v>84</v>
      </c>
      <c r="AV252" s="14" t="s">
        <v>84</v>
      </c>
      <c r="AW252" s="14" t="s">
        <v>36</v>
      </c>
      <c r="AX252" s="14" t="s">
        <v>74</v>
      </c>
      <c r="AY252" s="254" t="s">
        <v>135</v>
      </c>
    </row>
    <row r="253" s="14" customFormat="1">
      <c r="A253" s="14"/>
      <c r="B253" s="244"/>
      <c r="C253" s="245"/>
      <c r="D253" s="235" t="s">
        <v>147</v>
      </c>
      <c r="E253" s="246" t="s">
        <v>19</v>
      </c>
      <c r="F253" s="247" t="s">
        <v>239</v>
      </c>
      <c r="G253" s="245"/>
      <c r="H253" s="248">
        <v>-1.5760000000000001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147</v>
      </c>
      <c r="AU253" s="254" t="s">
        <v>84</v>
      </c>
      <c r="AV253" s="14" t="s">
        <v>84</v>
      </c>
      <c r="AW253" s="14" t="s">
        <v>36</v>
      </c>
      <c r="AX253" s="14" t="s">
        <v>74</v>
      </c>
      <c r="AY253" s="254" t="s">
        <v>135</v>
      </c>
    </row>
    <row r="254" s="16" customFormat="1">
      <c r="A254" s="16"/>
      <c r="B254" s="266"/>
      <c r="C254" s="267"/>
      <c r="D254" s="235" t="s">
        <v>147</v>
      </c>
      <c r="E254" s="268" t="s">
        <v>19</v>
      </c>
      <c r="F254" s="269" t="s">
        <v>251</v>
      </c>
      <c r="G254" s="267"/>
      <c r="H254" s="270">
        <v>49.571000000000005</v>
      </c>
      <c r="I254" s="271"/>
      <c r="J254" s="267"/>
      <c r="K254" s="267"/>
      <c r="L254" s="272"/>
      <c r="M254" s="273"/>
      <c r="N254" s="274"/>
      <c r="O254" s="274"/>
      <c r="P254" s="274"/>
      <c r="Q254" s="274"/>
      <c r="R254" s="274"/>
      <c r="S254" s="274"/>
      <c r="T254" s="275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T254" s="276" t="s">
        <v>147</v>
      </c>
      <c r="AU254" s="276" t="s">
        <v>84</v>
      </c>
      <c r="AV254" s="16" t="s">
        <v>157</v>
      </c>
      <c r="AW254" s="16" t="s">
        <v>36</v>
      </c>
      <c r="AX254" s="16" t="s">
        <v>74</v>
      </c>
      <c r="AY254" s="276" t="s">
        <v>135</v>
      </c>
    </row>
    <row r="255" s="13" customFormat="1">
      <c r="A255" s="13"/>
      <c r="B255" s="233"/>
      <c r="C255" s="234"/>
      <c r="D255" s="235" t="s">
        <v>147</v>
      </c>
      <c r="E255" s="236" t="s">
        <v>19</v>
      </c>
      <c r="F255" s="237" t="s">
        <v>150</v>
      </c>
      <c r="G255" s="234"/>
      <c r="H255" s="236" t="s">
        <v>19</v>
      </c>
      <c r="I255" s="238"/>
      <c r="J255" s="234"/>
      <c r="K255" s="234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147</v>
      </c>
      <c r="AU255" s="243" t="s">
        <v>84</v>
      </c>
      <c r="AV255" s="13" t="s">
        <v>82</v>
      </c>
      <c r="AW255" s="13" t="s">
        <v>36</v>
      </c>
      <c r="AX255" s="13" t="s">
        <v>74</v>
      </c>
      <c r="AY255" s="243" t="s">
        <v>135</v>
      </c>
    </row>
    <row r="256" s="14" customFormat="1">
      <c r="A256" s="14"/>
      <c r="B256" s="244"/>
      <c r="C256" s="245"/>
      <c r="D256" s="235" t="s">
        <v>147</v>
      </c>
      <c r="E256" s="246" t="s">
        <v>19</v>
      </c>
      <c r="F256" s="247" t="s">
        <v>200</v>
      </c>
      <c r="G256" s="245"/>
      <c r="H256" s="248">
        <v>1.5760000000000001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147</v>
      </c>
      <c r="AU256" s="254" t="s">
        <v>84</v>
      </c>
      <c r="AV256" s="14" t="s">
        <v>84</v>
      </c>
      <c r="AW256" s="14" t="s">
        <v>36</v>
      </c>
      <c r="AX256" s="14" t="s">
        <v>74</v>
      </c>
      <c r="AY256" s="254" t="s">
        <v>135</v>
      </c>
    </row>
    <row r="257" s="16" customFormat="1">
      <c r="A257" s="16"/>
      <c r="B257" s="266"/>
      <c r="C257" s="267"/>
      <c r="D257" s="235" t="s">
        <v>147</v>
      </c>
      <c r="E257" s="268" t="s">
        <v>19</v>
      </c>
      <c r="F257" s="269" t="s">
        <v>251</v>
      </c>
      <c r="G257" s="267"/>
      <c r="H257" s="270">
        <v>1.5760000000000001</v>
      </c>
      <c r="I257" s="271"/>
      <c r="J257" s="267"/>
      <c r="K257" s="267"/>
      <c r="L257" s="272"/>
      <c r="M257" s="273"/>
      <c r="N257" s="274"/>
      <c r="O257" s="274"/>
      <c r="P257" s="274"/>
      <c r="Q257" s="274"/>
      <c r="R257" s="274"/>
      <c r="S257" s="274"/>
      <c r="T257" s="275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T257" s="276" t="s">
        <v>147</v>
      </c>
      <c r="AU257" s="276" t="s">
        <v>84</v>
      </c>
      <c r="AV257" s="16" t="s">
        <v>157</v>
      </c>
      <c r="AW257" s="16" t="s">
        <v>36</v>
      </c>
      <c r="AX257" s="16" t="s">
        <v>74</v>
      </c>
      <c r="AY257" s="276" t="s">
        <v>135</v>
      </c>
    </row>
    <row r="258" s="15" customFormat="1">
      <c r="A258" s="15"/>
      <c r="B258" s="255"/>
      <c r="C258" s="256"/>
      <c r="D258" s="235" t="s">
        <v>147</v>
      </c>
      <c r="E258" s="257" t="s">
        <v>19</v>
      </c>
      <c r="F258" s="258" t="s">
        <v>152</v>
      </c>
      <c r="G258" s="256"/>
      <c r="H258" s="259">
        <v>51.147000000000006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5" t="s">
        <v>147</v>
      </c>
      <c r="AU258" s="265" t="s">
        <v>84</v>
      </c>
      <c r="AV258" s="15" t="s">
        <v>143</v>
      </c>
      <c r="AW258" s="15" t="s">
        <v>36</v>
      </c>
      <c r="AX258" s="15" t="s">
        <v>82</v>
      </c>
      <c r="AY258" s="265" t="s">
        <v>135</v>
      </c>
    </row>
    <row r="259" s="2" customFormat="1" ht="16.5" customHeight="1">
      <c r="A259" s="41"/>
      <c r="B259" s="42"/>
      <c r="C259" s="215" t="s">
        <v>254</v>
      </c>
      <c r="D259" s="215" t="s">
        <v>138</v>
      </c>
      <c r="E259" s="216" t="s">
        <v>460</v>
      </c>
      <c r="F259" s="217" t="s">
        <v>461</v>
      </c>
      <c r="G259" s="218" t="s">
        <v>141</v>
      </c>
      <c r="H259" s="219">
        <v>65.492999999999995</v>
      </c>
      <c r="I259" s="220"/>
      <c r="J259" s="221">
        <f>ROUND(I259*H259,2)</f>
        <v>0</v>
      </c>
      <c r="K259" s="217" t="s">
        <v>142</v>
      </c>
      <c r="L259" s="47"/>
      <c r="M259" s="222" t="s">
        <v>19</v>
      </c>
      <c r="N259" s="223" t="s">
        <v>45</v>
      </c>
      <c r="O259" s="87"/>
      <c r="P259" s="224">
        <f>O259*H259</f>
        <v>0</v>
      </c>
      <c r="Q259" s="224">
        <v>0.0030000000000000001</v>
      </c>
      <c r="R259" s="224">
        <f>Q259*H259</f>
        <v>0.19647899999999999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143</v>
      </c>
      <c r="AT259" s="226" t="s">
        <v>138</v>
      </c>
      <c r="AU259" s="226" t="s">
        <v>84</v>
      </c>
      <c r="AY259" s="20" t="s">
        <v>135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82</v>
      </c>
      <c r="BK259" s="227">
        <f>ROUND(I259*H259,2)</f>
        <v>0</v>
      </c>
      <c r="BL259" s="20" t="s">
        <v>143</v>
      </c>
      <c r="BM259" s="226" t="s">
        <v>462</v>
      </c>
    </row>
    <row r="260" s="2" customFormat="1">
      <c r="A260" s="41"/>
      <c r="B260" s="42"/>
      <c r="C260" s="43"/>
      <c r="D260" s="228" t="s">
        <v>145</v>
      </c>
      <c r="E260" s="43"/>
      <c r="F260" s="229" t="s">
        <v>463</v>
      </c>
      <c r="G260" s="43"/>
      <c r="H260" s="43"/>
      <c r="I260" s="230"/>
      <c r="J260" s="43"/>
      <c r="K260" s="43"/>
      <c r="L260" s="47"/>
      <c r="M260" s="231"/>
      <c r="N260" s="23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145</v>
      </c>
      <c r="AU260" s="20" t="s">
        <v>84</v>
      </c>
    </row>
    <row r="261" s="13" customFormat="1">
      <c r="A261" s="13"/>
      <c r="B261" s="233"/>
      <c r="C261" s="234"/>
      <c r="D261" s="235" t="s">
        <v>147</v>
      </c>
      <c r="E261" s="236" t="s">
        <v>19</v>
      </c>
      <c r="F261" s="237" t="s">
        <v>366</v>
      </c>
      <c r="G261" s="234"/>
      <c r="H261" s="236" t="s">
        <v>19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147</v>
      </c>
      <c r="AU261" s="243" t="s">
        <v>84</v>
      </c>
      <c r="AV261" s="13" t="s">
        <v>82</v>
      </c>
      <c r="AW261" s="13" t="s">
        <v>36</v>
      </c>
      <c r="AX261" s="13" t="s">
        <v>74</v>
      </c>
      <c r="AY261" s="243" t="s">
        <v>135</v>
      </c>
    </row>
    <row r="262" s="13" customFormat="1">
      <c r="A262" s="13"/>
      <c r="B262" s="233"/>
      <c r="C262" s="234"/>
      <c r="D262" s="235" t="s">
        <v>147</v>
      </c>
      <c r="E262" s="236" t="s">
        <v>19</v>
      </c>
      <c r="F262" s="237" t="s">
        <v>412</v>
      </c>
      <c r="G262" s="234"/>
      <c r="H262" s="236" t="s">
        <v>19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147</v>
      </c>
      <c r="AU262" s="243" t="s">
        <v>84</v>
      </c>
      <c r="AV262" s="13" t="s">
        <v>82</v>
      </c>
      <c r="AW262" s="13" t="s">
        <v>36</v>
      </c>
      <c r="AX262" s="13" t="s">
        <v>74</v>
      </c>
      <c r="AY262" s="243" t="s">
        <v>135</v>
      </c>
    </row>
    <row r="263" s="14" customFormat="1">
      <c r="A263" s="14"/>
      <c r="B263" s="244"/>
      <c r="C263" s="245"/>
      <c r="D263" s="235" t="s">
        <v>147</v>
      </c>
      <c r="E263" s="246" t="s">
        <v>19</v>
      </c>
      <c r="F263" s="247" t="s">
        <v>448</v>
      </c>
      <c r="G263" s="245"/>
      <c r="H263" s="248">
        <v>32.100000000000001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147</v>
      </c>
      <c r="AU263" s="254" t="s">
        <v>84</v>
      </c>
      <c r="AV263" s="14" t="s">
        <v>84</v>
      </c>
      <c r="AW263" s="14" t="s">
        <v>36</v>
      </c>
      <c r="AX263" s="14" t="s">
        <v>74</v>
      </c>
      <c r="AY263" s="254" t="s">
        <v>135</v>
      </c>
    </row>
    <row r="264" s="14" customFormat="1">
      <c r="A264" s="14"/>
      <c r="B264" s="244"/>
      <c r="C264" s="245"/>
      <c r="D264" s="235" t="s">
        <v>147</v>
      </c>
      <c r="E264" s="246" t="s">
        <v>19</v>
      </c>
      <c r="F264" s="247" t="s">
        <v>414</v>
      </c>
      <c r="G264" s="245"/>
      <c r="H264" s="248">
        <v>0.71099999999999997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147</v>
      </c>
      <c r="AU264" s="254" t="s">
        <v>84</v>
      </c>
      <c r="AV264" s="14" t="s">
        <v>84</v>
      </c>
      <c r="AW264" s="14" t="s">
        <v>36</v>
      </c>
      <c r="AX264" s="14" t="s">
        <v>74</v>
      </c>
      <c r="AY264" s="254" t="s">
        <v>135</v>
      </c>
    </row>
    <row r="265" s="14" customFormat="1">
      <c r="A265" s="14"/>
      <c r="B265" s="244"/>
      <c r="C265" s="245"/>
      <c r="D265" s="235" t="s">
        <v>147</v>
      </c>
      <c r="E265" s="246" t="s">
        <v>19</v>
      </c>
      <c r="F265" s="247" t="s">
        <v>415</v>
      </c>
      <c r="G265" s="245"/>
      <c r="H265" s="248">
        <v>1.4219999999999999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147</v>
      </c>
      <c r="AU265" s="254" t="s">
        <v>84</v>
      </c>
      <c r="AV265" s="14" t="s">
        <v>84</v>
      </c>
      <c r="AW265" s="14" t="s">
        <v>36</v>
      </c>
      <c r="AX265" s="14" t="s">
        <v>74</v>
      </c>
      <c r="AY265" s="254" t="s">
        <v>135</v>
      </c>
    </row>
    <row r="266" s="14" customFormat="1">
      <c r="A266" s="14"/>
      <c r="B266" s="244"/>
      <c r="C266" s="245"/>
      <c r="D266" s="235" t="s">
        <v>147</v>
      </c>
      <c r="E266" s="246" t="s">
        <v>19</v>
      </c>
      <c r="F266" s="247" t="s">
        <v>449</v>
      </c>
      <c r="G266" s="245"/>
      <c r="H266" s="248">
        <v>-7.2889999999999997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147</v>
      </c>
      <c r="AU266" s="254" t="s">
        <v>84</v>
      </c>
      <c r="AV266" s="14" t="s">
        <v>84</v>
      </c>
      <c r="AW266" s="14" t="s">
        <v>36</v>
      </c>
      <c r="AX266" s="14" t="s">
        <v>74</v>
      </c>
      <c r="AY266" s="254" t="s">
        <v>135</v>
      </c>
    </row>
    <row r="267" s="13" customFormat="1">
      <c r="A267" s="13"/>
      <c r="B267" s="233"/>
      <c r="C267" s="234"/>
      <c r="D267" s="235" t="s">
        <v>147</v>
      </c>
      <c r="E267" s="236" t="s">
        <v>19</v>
      </c>
      <c r="F267" s="237" t="s">
        <v>417</v>
      </c>
      <c r="G267" s="234"/>
      <c r="H267" s="236" t="s">
        <v>19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147</v>
      </c>
      <c r="AU267" s="243" t="s">
        <v>84</v>
      </c>
      <c r="AV267" s="13" t="s">
        <v>82</v>
      </c>
      <c r="AW267" s="13" t="s">
        <v>36</v>
      </c>
      <c r="AX267" s="13" t="s">
        <v>74</v>
      </c>
      <c r="AY267" s="243" t="s">
        <v>135</v>
      </c>
    </row>
    <row r="268" s="14" customFormat="1">
      <c r="A268" s="14"/>
      <c r="B268" s="244"/>
      <c r="C268" s="245"/>
      <c r="D268" s="235" t="s">
        <v>147</v>
      </c>
      <c r="E268" s="246" t="s">
        <v>19</v>
      </c>
      <c r="F268" s="247" t="s">
        <v>450</v>
      </c>
      <c r="G268" s="245"/>
      <c r="H268" s="248">
        <v>20.82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147</v>
      </c>
      <c r="AU268" s="254" t="s">
        <v>84</v>
      </c>
      <c r="AV268" s="14" t="s">
        <v>84</v>
      </c>
      <c r="AW268" s="14" t="s">
        <v>36</v>
      </c>
      <c r="AX268" s="14" t="s">
        <v>74</v>
      </c>
      <c r="AY268" s="254" t="s">
        <v>135</v>
      </c>
    </row>
    <row r="269" s="14" customFormat="1">
      <c r="A269" s="14"/>
      <c r="B269" s="244"/>
      <c r="C269" s="245"/>
      <c r="D269" s="235" t="s">
        <v>147</v>
      </c>
      <c r="E269" s="246" t="s">
        <v>19</v>
      </c>
      <c r="F269" s="247" t="s">
        <v>433</v>
      </c>
      <c r="G269" s="245"/>
      <c r="H269" s="248">
        <v>-1.8720000000000001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147</v>
      </c>
      <c r="AU269" s="254" t="s">
        <v>84</v>
      </c>
      <c r="AV269" s="14" t="s">
        <v>84</v>
      </c>
      <c r="AW269" s="14" t="s">
        <v>36</v>
      </c>
      <c r="AX269" s="14" t="s">
        <v>74</v>
      </c>
      <c r="AY269" s="254" t="s">
        <v>135</v>
      </c>
    </row>
    <row r="270" s="13" customFormat="1">
      <c r="A270" s="13"/>
      <c r="B270" s="233"/>
      <c r="C270" s="234"/>
      <c r="D270" s="235" t="s">
        <v>147</v>
      </c>
      <c r="E270" s="236" t="s">
        <v>19</v>
      </c>
      <c r="F270" s="237" t="s">
        <v>419</v>
      </c>
      <c r="G270" s="234"/>
      <c r="H270" s="236" t="s">
        <v>19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147</v>
      </c>
      <c r="AU270" s="243" t="s">
        <v>84</v>
      </c>
      <c r="AV270" s="13" t="s">
        <v>82</v>
      </c>
      <c r="AW270" s="13" t="s">
        <v>36</v>
      </c>
      <c r="AX270" s="13" t="s">
        <v>74</v>
      </c>
      <c r="AY270" s="243" t="s">
        <v>135</v>
      </c>
    </row>
    <row r="271" s="14" customFormat="1">
      <c r="A271" s="14"/>
      <c r="B271" s="244"/>
      <c r="C271" s="245"/>
      <c r="D271" s="235" t="s">
        <v>147</v>
      </c>
      <c r="E271" s="246" t="s">
        <v>19</v>
      </c>
      <c r="F271" s="247" t="s">
        <v>451</v>
      </c>
      <c r="G271" s="245"/>
      <c r="H271" s="248">
        <v>14.25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147</v>
      </c>
      <c r="AU271" s="254" t="s">
        <v>84</v>
      </c>
      <c r="AV271" s="14" t="s">
        <v>84</v>
      </c>
      <c r="AW271" s="14" t="s">
        <v>36</v>
      </c>
      <c r="AX271" s="14" t="s">
        <v>74</v>
      </c>
      <c r="AY271" s="254" t="s">
        <v>135</v>
      </c>
    </row>
    <row r="272" s="14" customFormat="1">
      <c r="A272" s="14"/>
      <c r="B272" s="244"/>
      <c r="C272" s="245"/>
      <c r="D272" s="235" t="s">
        <v>147</v>
      </c>
      <c r="E272" s="246" t="s">
        <v>19</v>
      </c>
      <c r="F272" s="247" t="s">
        <v>435</v>
      </c>
      <c r="G272" s="245"/>
      <c r="H272" s="248">
        <v>-3.7429999999999999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147</v>
      </c>
      <c r="AU272" s="254" t="s">
        <v>84</v>
      </c>
      <c r="AV272" s="14" t="s">
        <v>84</v>
      </c>
      <c r="AW272" s="14" t="s">
        <v>36</v>
      </c>
      <c r="AX272" s="14" t="s">
        <v>74</v>
      </c>
      <c r="AY272" s="254" t="s">
        <v>135</v>
      </c>
    </row>
    <row r="273" s="13" customFormat="1">
      <c r="A273" s="13"/>
      <c r="B273" s="233"/>
      <c r="C273" s="234"/>
      <c r="D273" s="235" t="s">
        <v>147</v>
      </c>
      <c r="E273" s="236" t="s">
        <v>19</v>
      </c>
      <c r="F273" s="237" t="s">
        <v>436</v>
      </c>
      <c r="G273" s="234"/>
      <c r="H273" s="236" t="s">
        <v>19</v>
      </c>
      <c r="I273" s="238"/>
      <c r="J273" s="234"/>
      <c r="K273" s="234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147</v>
      </c>
      <c r="AU273" s="243" t="s">
        <v>84</v>
      </c>
      <c r="AV273" s="13" t="s">
        <v>82</v>
      </c>
      <c r="AW273" s="13" t="s">
        <v>36</v>
      </c>
      <c r="AX273" s="13" t="s">
        <v>74</v>
      </c>
      <c r="AY273" s="243" t="s">
        <v>135</v>
      </c>
    </row>
    <row r="274" s="14" customFormat="1">
      <c r="A274" s="14"/>
      <c r="B274" s="244"/>
      <c r="C274" s="245"/>
      <c r="D274" s="235" t="s">
        <v>147</v>
      </c>
      <c r="E274" s="246" t="s">
        <v>19</v>
      </c>
      <c r="F274" s="247" t="s">
        <v>437</v>
      </c>
      <c r="G274" s="245"/>
      <c r="H274" s="248">
        <v>8.9700000000000006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147</v>
      </c>
      <c r="AU274" s="254" t="s">
        <v>84</v>
      </c>
      <c r="AV274" s="14" t="s">
        <v>84</v>
      </c>
      <c r="AW274" s="14" t="s">
        <v>36</v>
      </c>
      <c r="AX274" s="14" t="s">
        <v>74</v>
      </c>
      <c r="AY274" s="254" t="s">
        <v>135</v>
      </c>
    </row>
    <row r="275" s="14" customFormat="1">
      <c r="A275" s="14"/>
      <c r="B275" s="244"/>
      <c r="C275" s="245"/>
      <c r="D275" s="235" t="s">
        <v>147</v>
      </c>
      <c r="E275" s="246" t="s">
        <v>19</v>
      </c>
      <c r="F275" s="247" t="s">
        <v>247</v>
      </c>
      <c r="G275" s="245"/>
      <c r="H275" s="248">
        <v>-1.1819999999999999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147</v>
      </c>
      <c r="AU275" s="254" t="s">
        <v>84</v>
      </c>
      <c r="AV275" s="14" t="s">
        <v>84</v>
      </c>
      <c r="AW275" s="14" t="s">
        <v>36</v>
      </c>
      <c r="AX275" s="14" t="s">
        <v>74</v>
      </c>
      <c r="AY275" s="254" t="s">
        <v>135</v>
      </c>
    </row>
    <row r="276" s="13" customFormat="1">
      <c r="A276" s="13"/>
      <c r="B276" s="233"/>
      <c r="C276" s="234"/>
      <c r="D276" s="235" t="s">
        <v>147</v>
      </c>
      <c r="E276" s="236" t="s">
        <v>19</v>
      </c>
      <c r="F276" s="237" t="s">
        <v>438</v>
      </c>
      <c r="G276" s="234"/>
      <c r="H276" s="236" t="s">
        <v>19</v>
      </c>
      <c r="I276" s="238"/>
      <c r="J276" s="234"/>
      <c r="K276" s="234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147</v>
      </c>
      <c r="AU276" s="243" t="s">
        <v>84</v>
      </c>
      <c r="AV276" s="13" t="s">
        <v>82</v>
      </c>
      <c r="AW276" s="13" t="s">
        <v>36</v>
      </c>
      <c r="AX276" s="13" t="s">
        <v>74</v>
      </c>
      <c r="AY276" s="243" t="s">
        <v>135</v>
      </c>
    </row>
    <row r="277" s="14" customFormat="1">
      <c r="A277" s="14"/>
      <c r="B277" s="244"/>
      <c r="C277" s="245"/>
      <c r="D277" s="235" t="s">
        <v>147</v>
      </c>
      <c r="E277" s="246" t="s">
        <v>19</v>
      </c>
      <c r="F277" s="247" t="s">
        <v>439</v>
      </c>
      <c r="G277" s="245"/>
      <c r="H277" s="248">
        <v>11.25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147</v>
      </c>
      <c r="AU277" s="254" t="s">
        <v>84</v>
      </c>
      <c r="AV277" s="14" t="s">
        <v>84</v>
      </c>
      <c r="AW277" s="14" t="s">
        <v>36</v>
      </c>
      <c r="AX277" s="14" t="s">
        <v>74</v>
      </c>
      <c r="AY277" s="254" t="s">
        <v>135</v>
      </c>
    </row>
    <row r="278" s="14" customFormat="1">
      <c r="A278" s="14"/>
      <c r="B278" s="244"/>
      <c r="C278" s="245"/>
      <c r="D278" s="235" t="s">
        <v>147</v>
      </c>
      <c r="E278" s="246" t="s">
        <v>19</v>
      </c>
      <c r="F278" s="247" t="s">
        <v>440</v>
      </c>
      <c r="G278" s="245"/>
      <c r="H278" s="248">
        <v>-1.8120000000000001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147</v>
      </c>
      <c r="AU278" s="254" t="s">
        <v>84</v>
      </c>
      <c r="AV278" s="14" t="s">
        <v>84</v>
      </c>
      <c r="AW278" s="14" t="s">
        <v>36</v>
      </c>
      <c r="AX278" s="14" t="s">
        <v>74</v>
      </c>
      <c r="AY278" s="254" t="s">
        <v>135</v>
      </c>
    </row>
    <row r="279" s="13" customFormat="1">
      <c r="A279" s="13"/>
      <c r="B279" s="233"/>
      <c r="C279" s="234"/>
      <c r="D279" s="235" t="s">
        <v>147</v>
      </c>
      <c r="E279" s="236" t="s">
        <v>19</v>
      </c>
      <c r="F279" s="237" t="s">
        <v>421</v>
      </c>
      <c r="G279" s="234"/>
      <c r="H279" s="236" t="s">
        <v>19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147</v>
      </c>
      <c r="AU279" s="243" t="s">
        <v>84</v>
      </c>
      <c r="AV279" s="13" t="s">
        <v>82</v>
      </c>
      <c r="AW279" s="13" t="s">
        <v>36</v>
      </c>
      <c r="AX279" s="13" t="s">
        <v>74</v>
      </c>
      <c r="AY279" s="243" t="s">
        <v>135</v>
      </c>
    </row>
    <row r="280" s="14" customFormat="1">
      <c r="A280" s="14"/>
      <c r="B280" s="244"/>
      <c r="C280" s="245"/>
      <c r="D280" s="235" t="s">
        <v>147</v>
      </c>
      <c r="E280" s="246" t="s">
        <v>19</v>
      </c>
      <c r="F280" s="247" t="s">
        <v>452</v>
      </c>
      <c r="G280" s="245"/>
      <c r="H280" s="248">
        <v>4.7999999999999998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147</v>
      </c>
      <c r="AU280" s="254" t="s">
        <v>84</v>
      </c>
      <c r="AV280" s="14" t="s">
        <v>84</v>
      </c>
      <c r="AW280" s="14" t="s">
        <v>36</v>
      </c>
      <c r="AX280" s="14" t="s">
        <v>74</v>
      </c>
      <c r="AY280" s="254" t="s">
        <v>135</v>
      </c>
    </row>
    <row r="281" s="13" customFormat="1">
      <c r="A281" s="13"/>
      <c r="B281" s="233"/>
      <c r="C281" s="234"/>
      <c r="D281" s="235" t="s">
        <v>147</v>
      </c>
      <c r="E281" s="236" t="s">
        <v>19</v>
      </c>
      <c r="F281" s="237" t="s">
        <v>423</v>
      </c>
      <c r="G281" s="234"/>
      <c r="H281" s="236" t="s">
        <v>19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147</v>
      </c>
      <c r="AU281" s="243" t="s">
        <v>84</v>
      </c>
      <c r="AV281" s="13" t="s">
        <v>82</v>
      </c>
      <c r="AW281" s="13" t="s">
        <v>36</v>
      </c>
      <c r="AX281" s="13" t="s">
        <v>74</v>
      </c>
      <c r="AY281" s="243" t="s">
        <v>135</v>
      </c>
    </row>
    <row r="282" s="14" customFormat="1">
      <c r="A282" s="14"/>
      <c r="B282" s="244"/>
      <c r="C282" s="245"/>
      <c r="D282" s="235" t="s">
        <v>147</v>
      </c>
      <c r="E282" s="246" t="s">
        <v>19</v>
      </c>
      <c r="F282" s="247" t="s">
        <v>453</v>
      </c>
      <c r="G282" s="245"/>
      <c r="H282" s="248">
        <v>9.8699999999999992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147</v>
      </c>
      <c r="AU282" s="254" t="s">
        <v>84</v>
      </c>
      <c r="AV282" s="14" t="s">
        <v>84</v>
      </c>
      <c r="AW282" s="14" t="s">
        <v>36</v>
      </c>
      <c r="AX282" s="14" t="s">
        <v>74</v>
      </c>
      <c r="AY282" s="254" t="s">
        <v>135</v>
      </c>
    </row>
    <row r="283" s="13" customFormat="1">
      <c r="A283" s="13"/>
      <c r="B283" s="233"/>
      <c r="C283" s="234"/>
      <c r="D283" s="235" t="s">
        <v>147</v>
      </c>
      <c r="E283" s="236" t="s">
        <v>19</v>
      </c>
      <c r="F283" s="237" t="s">
        <v>425</v>
      </c>
      <c r="G283" s="234"/>
      <c r="H283" s="236" t="s">
        <v>19</v>
      </c>
      <c r="I283" s="238"/>
      <c r="J283" s="234"/>
      <c r="K283" s="234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147</v>
      </c>
      <c r="AU283" s="243" t="s">
        <v>84</v>
      </c>
      <c r="AV283" s="13" t="s">
        <v>82</v>
      </c>
      <c r="AW283" s="13" t="s">
        <v>36</v>
      </c>
      <c r="AX283" s="13" t="s">
        <v>74</v>
      </c>
      <c r="AY283" s="243" t="s">
        <v>135</v>
      </c>
    </row>
    <row r="284" s="14" customFormat="1">
      <c r="A284" s="14"/>
      <c r="B284" s="244"/>
      <c r="C284" s="245"/>
      <c r="D284" s="235" t="s">
        <v>147</v>
      </c>
      <c r="E284" s="246" t="s">
        <v>19</v>
      </c>
      <c r="F284" s="247" t="s">
        <v>454</v>
      </c>
      <c r="G284" s="245"/>
      <c r="H284" s="248">
        <v>20.100000000000001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147</v>
      </c>
      <c r="AU284" s="254" t="s">
        <v>84</v>
      </c>
      <c r="AV284" s="14" t="s">
        <v>84</v>
      </c>
      <c r="AW284" s="14" t="s">
        <v>36</v>
      </c>
      <c r="AX284" s="14" t="s">
        <v>74</v>
      </c>
      <c r="AY284" s="254" t="s">
        <v>135</v>
      </c>
    </row>
    <row r="285" s="14" customFormat="1">
      <c r="A285" s="14"/>
      <c r="B285" s="244"/>
      <c r="C285" s="245"/>
      <c r="D285" s="235" t="s">
        <v>147</v>
      </c>
      <c r="E285" s="246" t="s">
        <v>19</v>
      </c>
      <c r="F285" s="247" t="s">
        <v>415</v>
      </c>
      <c r="G285" s="245"/>
      <c r="H285" s="248">
        <v>1.4219999999999999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147</v>
      </c>
      <c r="AU285" s="254" t="s">
        <v>84</v>
      </c>
      <c r="AV285" s="14" t="s">
        <v>84</v>
      </c>
      <c r="AW285" s="14" t="s">
        <v>36</v>
      </c>
      <c r="AX285" s="14" t="s">
        <v>74</v>
      </c>
      <c r="AY285" s="254" t="s">
        <v>135</v>
      </c>
    </row>
    <row r="286" s="14" customFormat="1">
      <c r="A286" s="14"/>
      <c r="B286" s="244"/>
      <c r="C286" s="245"/>
      <c r="D286" s="235" t="s">
        <v>147</v>
      </c>
      <c r="E286" s="246" t="s">
        <v>19</v>
      </c>
      <c r="F286" s="247" t="s">
        <v>455</v>
      </c>
      <c r="G286" s="245"/>
      <c r="H286" s="248">
        <v>-2.8959999999999999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147</v>
      </c>
      <c r="AU286" s="254" t="s">
        <v>84</v>
      </c>
      <c r="AV286" s="14" t="s">
        <v>84</v>
      </c>
      <c r="AW286" s="14" t="s">
        <v>36</v>
      </c>
      <c r="AX286" s="14" t="s">
        <v>74</v>
      </c>
      <c r="AY286" s="254" t="s">
        <v>135</v>
      </c>
    </row>
    <row r="287" s="16" customFormat="1">
      <c r="A287" s="16"/>
      <c r="B287" s="266"/>
      <c r="C287" s="267"/>
      <c r="D287" s="235" t="s">
        <v>147</v>
      </c>
      <c r="E287" s="268" t="s">
        <v>19</v>
      </c>
      <c r="F287" s="269" t="s">
        <v>251</v>
      </c>
      <c r="G287" s="267"/>
      <c r="H287" s="270">
        <v>106.92100000000001</v>
      </c>
      <c r="I287" s="271"/>
      <c r="J287" s="267"/>
      <c r="K287" s="267"/>
      <c r="L287" s="272"/>
      <c r="M287" s="273"/>
      <c r="N287" s="274"/>
      <c r="O287" s="274"/>
      <c r="P287" s="274"/>
      <c r="Q287" s="274"/>
      <c r="R287" s="274"/>
      <c r="S287" s="274"/>
      <c r="T287" s="275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76" t="s">
        <v>147</v>
      </c>
      <c r="AU287" s="276" t="s">
        <v>84</v>
      </c>
      <c r="AV287" s="16" t="s">
        <v>157</v>
      </c>
      <c r="AW287" s="16" t="s">
        <v>36</v>
      </c>
      <c r="AX287" s="16" t="s">
        <v>74</v>
      </c>
      <c r="AY287" s="276" t="s">
        <v>135</v>
      </c>
    </row>
    <row r="288" s="14" customFormat="1">
      <c r="A288" s="14"/>
      <c r="B288" s="244"/>
      <c r="C288" s="245"/>
      <c r="D288" s="235" t="s">
        <v>147</v>
      </c>
      <c r="E288" s="246" t="s">
        <v>19</v>
      </c>
      <c r="F288" s="247" t="s">
        <v>464</v>
      </c>
      <c r="G288" s="245"/>
      <c r="H288" s="248">
        <v>-55.362000000000002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147</v>
      </c>
      <c r="AU288" s="254" t="s">
        <v>84</v>
      </c>
      <c r="AV288" s="14" t="s">
        <v>84</v>
      </c>
      <c r="AW288" s="14" t="s">
        <v>36</v>
      </c>
      <c r="AX288" s="14" t="s">
        <v>74</v>
      </c>
      <c r="AY288" s="254" t="s">
        <v>135</v>
      </c>
    </row>
    <row r="289" s="16" customFormat="1">
      <c r="A289" s="16"/>
      <c r="B289" s="266"/>
      <c r="C289" s="267"/>
      <c r="D289" s="235" t="s">
        <v>147</v>
      </c>
      <c r="E289" s="268" t="s">
        <v>19</v>
      </c>
      <c r="F289" s="269" t="s">
        <v>251</v>
      </c>
      <c r="G289" s="267"/>
      <c r="H289" s="270">
        <v>-55.362000000000002</v>
      </c>
      <c r="I289" s="271"/>
      <c r="J289" s="267"/>
      <c r="K289" s="267"/>
      <c r="L289" s="272"/>
      <c r="M289" s="273"/>
      <c r="N289" s="274"/>
      <c r="O289" s="274"/>
      <c r="P289" s="274"/>
      <c r="Q289" s="274"/>
      <c r="R289" s="274"/>
      <c r="S289" s="274"/>
      <c r="T289" s="275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76" t="s">
        <v>147</v>
      </c>
      <c r="AU289" s="276" t="s">
        <v>84</v>
      </c>
      <c r="AV289" s="16" t="s">
        <v>157</v>
      </c>
      <c r="AW289" s="16" t="s">
        <v>36</v>
      </c>
      <c r="AX289" s="16" t="s">
        <v>74</v>
      </c>
      <c r="AY289" s="276" t="s">
        <v>135</v>
      </c>
    </row>
    <row r="290" s="13" customFormat="1">
      <c r="A290" s="13"/>
      <c r="B290" s="233"/>
      <c r="C290" s="234"/>
      <c r="D290" s="235" t="s">
        <v>147</v>
      </c>
      <c r="E290" s="236" t="s">
        <v>19</v>
      </c>
      <c r="F290" s="237" t="s">
        <v>150</v>
      </c>
      <c r="G290" s="234"/>
      <c r="H290" s="236" t="s">
        <v>19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147</v>
      </c>
      <c r="AU290" s="243" t="s">
        <v>84</v>
      </c>
      <c r="AV290" s="13" t="s">
        <v>82</v>
      </c>
      <c r="AW290" s="13" t="s">
        <v>36</v>
      </c>
      <c r="AX290" s="13" t="s">
        <v>74</v>
      </c>
      <c r="AY290" s="243" t="s">
        <v>135</v>
      </c>
    </row>
    <row r="291" s="14" customFormat="1">
      <c r="A291" s="14"/>
      <c r="B291" s="244"/>
      <c r="C291" s="245"/>
      <c r="D291" s="235" t="s">
        <v>147</v>
      </c>
      <c r="E291" s="246" t="s">
        <v>19</v>
      </c>
      <c r="F291" s="247" t="s">
        <v>443</v>
      </c>
      <c r="G291" s="245"/>
      <c r="H291" s="248">
        <v>15.51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147</v>
      </c>
      <c r="AU291" s="254" t="s">
        <v>84</v>
      </c>
      <c r="AV291" s="14" t="s">
        <v>84</v>
      </c>
      <c r="AW291" s="14" t="s">
        <v>36</v>
      </c>
      <c r="AX291" s="14" t="s">
        <v>74</v>
      </c>
      <c r="AY291" s="254" t="s">
        <v>135</v>
      </c>
    </row>
    <row r="292" s="14" customFormat="1">
      <c r="A292" s="14"/>
      <c r="B292" s="244"/>
      <c r="C292" s="245"/>
      <c r="D292" s="235" t="s">
        <v>147</v>
      </c>
      <c r="E292" s="246" t="s">
        <v>19</v>
      </c>
      <c r="F292" s="247" t="s">
        <v>239</v>
      </c>
      <c r="G292" s="245"/>
      <c r="H292" s="248">
        <v>-1.5760000000000001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147</v>
      </c>
      <c r="AU292" s="254" t="s">
        <v>84</v>
      </c>
      <c r="AV292" s="14" t="s">
        <v>84</v>
      </c>
      <c r="AW292" s="14" t="s">
        <v>36</v>
      </c>
      <c r="AX292" s="14" t="s">
        <v>74</v>
      </c>
      <c r="AY292" s="254" t="s">
        <v>135</v>
      </c>
    </row>
    <row r="293" s="16" customFormat="1">
      <c r="A293" s="16"/>
      <c r="B293" s="266"/>
      <c r="C293" s="267"/>
      <c r="D293" s="235" t="s">
        <v>147</v>
      </c>
      <c r="E293" s="268" t="s">
        <v>19</v>
      </c>
      <c r="F293" s="269" t="s">
        <v>251</v>
      </c>
      <c r="G293" s="267"/>
      <c r="H293" s="270">
        <v>13.933999999999999</v>
      </c>
      <c r="I293" s="271"/>
      <c r="J293" s="267"/>
      <c r="K293" s="267"/>
      <c r="L293" s="272"/>
      <c r="M293" s="273"/>
      <c r="N293" s="274"/>
      <c r="O293" s="274"/>
      <c r="P293" s="274"/>
      <c r="Q293" s="274"/>
      <c r="R293" s="274"/>
      <c r="S293" s="274"/>
      <c r="T293" s="275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76" t="s">
        <v>147</v>
      </c>
      <c r="AU293" s="276" t="s">
        <v>84</v>
      </c>
      <c r="AV293" s="16" t="s">
        <v>157</v>
      </c>
      <c r="AW293" s="16" t="s">
        <v>36</v>
      </c>
      <c r="AX293" s="16" t="s">
        <v>74</v>
      </c>
      <c r="AY293" s="276" t="s">
        <v>135</v>
      </c>
    </row>
    <row r="294" s="15" customFormat="1">
      <c r="A294" s="15"/>
      <c r="B294" s="255"/>
      <c r="C294" s="256"/>
      <c r="D294" s="235" t="s">
        <v>147</v>
      </c>
      <c r="E294" s="257" t="s">
        <v>19</v>
      </c>
      <c r="F294" s="258" t="s">
        <v>152</v>
      </c>
      <c r="G294" s="256"/>
      <c r="H294" s="259">
        <v>65.493000000000009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5" t="s">
        <v>147</v>
      </c>
      <c r="AU294" s="265" t="s">
        <v>84</v>
      </c>
      <c r="AV294" s="15" t="s">
        <v>143</v>
      </c>
      <c r="AW294" s="15" t="s">
        <v>36</v>
      </c>
      <c r="AX294" s="15" t="s">
        <v>82</v>
      </c>
      <c r="AY294" s="265" t="s">
        <v>135</v>
      </c>
    </row>
    <row r="295" s="2" customFormat="1" ht="21.75" customHeight="1">
      <c r="A295" s="41"/>
      <c r="B295" s="42"/>
      <c r="C295" s="215" t="s">
        <v>267</v>
      </c>
      <c r="D295" s="215" t="s">
        <v>138</v>
      </c>
      <c r="E295" s="216" t="s">
        <v>465</v>
      </c>
      <c r="F295" s="217" t="s">
        <v>466</v>
      </c>
      <c r="G295" s="218" t="s">
        <v>141</v>
      </c>
      <c r="H295" s="219">
        <v>0.88</v>
      </c>
      <c r="I295" s="220"/>
      <c r="J295" s="221">
        <f>ROUND(I295*H295,2)</f>
        <v>0</v>
      </c>
      <c r="K295" s="217" t="s">
        <v>142</v>
      </c>
      <c r="L295" s="47"/>
      <c r="M295" s="222" t="s">
        <v>19</v>
      </c>
      <c r="N295" s="223" t="s">
        <v>45</v>
      </c>
      <c r="O295" s="87"/>
      <c r="P295" s="224">
        <f>O295*H295</f>
        <v>0</v>
      </c>
      <c r="Q295" s="224">
        <v>9.0000000000000006E-05</v>
      </c>
      <c r="R295" s="224">
        <f>Q295*H295</f>
        <v>7.9200000000000001E-05</v>
      </c>
      <c r="S295" s="224">
        <v>6.0000000000000002E-05</v>
      </c>
      <c r="T295" s="225">
        <f>S295*H295</f>
        <v>5.2800000000000003E-05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143</v>
      </c>
      <c r="AT295" s="226" t="s">
        <v>138</v>
      </c>
      <c r="AU295" s="226" t="s">
        <v>84</v>
      </c>
      <c r="AY295" s="20" t="s">
        <v>135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82</v>
      </c>
      <c r="BK295" s="227">
        <f>ROUND(I295*H295,2)</f>
        <v>0</v>
      </c>
      <c r="BL295" s="20" t="s">
        <v>143</v>
      </c>
      <c r="BM295" s="226" t="s">
        <v>467</v>
      </c>
    </row>
    <row r="296" s="2" customFormat="1">
      <c r="A296" s="41"/>
      <c r="B296" s="42"/>
      <c r="C296" s="43"/>
      <c r="D296" s="228" t="s">
        <v>145</v>
      </c>
      <c r="E296" s="43"/>
      <c r="F296" s="229" t="s">
        <v>468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145</v>
      </c>
      <c r="AU296" s="20" t="s">
        <v>84</v>
      </c>
    </row>
    <row r="297" s="13" customFormat="1">
      <c r="A297" s="13"/>
      <c r="B297" s="233"/>
      <c r="C297" s="234"/>
      <c r="D297" s="235" t="s">
        <v>147</v>
      </c>
      <c r="E297" s="236" t="s">
        <v>19</v>
      </c>
      <c r="F297" s="237" t="s">
        <v>469</v>
      </c>
      <c r="G297" s="234"/>
      <c r="H297" s="236" t="s">
        <v>19</v>
      </c>
      <c r="I297" s="238"/>
      <c r="J297" s="234"/>
      <c r="K297" s="234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147</v>
      </c>
      <c r="AU297" s="243" t="s">
        <v>84</v>
      </c>
      <c r="AV297" s="13" t="s">
        <v>82</v>
      </c>
      <c r="AW297" s="13" t="s">
        <v>36</v>
      </c>
      <c r="AX297" s="13" t="s">
        <v>74</v>
      </c>
      <c r="AY297" s="243" t="s">
        <v>135</v>
      </c>
    </row>
    <row r="298" s="14" customFormat="1">
      <c r="A298" s="14"/>
      <c r="B298" s="244"/>
      <c r="C298" s="245"/>
      <c r="D298" s="235" t="s">
        <v>147</v>
      </c>
      <c r="E298" s="246" t="s">
        <v>19</v>
      </c>
      <c r="F298" s="247" t="s">
        <v>470</v>
      </c>
      <c r="G298" s="245"/>
      <c r="H298" s="248">
        <v>0.44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147</v>
      </c>
      <c r="AU298" s="254" t="s">
        <v>84</v>
      </c>
      <c r="AV298" s="14" t="s">
        <v>84</v>
      </c>
      <c r="AW298" s="14" t="s">
        <v>36</v>
      </c>
      <c r="AX298" s="14" t="s">
        <v>74</v>
      </c>
      <c r="AY298" s="254" t="s">
        <v>135</v>
      </c>
    </row>
    <row r="299" s="13" customFormat="1">
      <c r="A299" s="13"/>
      <c r="B299" s="233"/>
      <c r="C299" s="234"/>
      <c r="D299" s="235" t="s">
        <v>147</v>
      </c>
      <c r="E299" s="236" t="s">
        <v>19</v>
      </c>
      <c r="F299" s="237" t="s">
        <v>425</v>
      </c>
      <c r="G299" s="234"/>
      <c r="H299" s="236" t="s">
        <v>19</v>
      </c>
      <c r="I299" s="238"/>
      <c r="J299" s="234"/>
      <c r="K299" s="234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147</v>
      </c>
      <c r="AU299" s="243" t="s">
        <v>84</v>
      </c>
      <c r="AV299" s="13" t="s">
        <v>82</v>
      </c>
      <c r="AW299" s="13" t="s">
        <v>36</v>
      </c>
      <c r="AX299" s="13" t="s">
        <v>74</v>
      </c>
      <c r="AY299" s="243" t="s">
        <v>135</v>
      </c>
    </row>
    <row r="300" s="14" customFormat="1">
      <c r="A300" s="14"/>
      <c r="B300" s="244"/>
      <c r="C300" s="245"/>
      <c r="D300" s="235" t="s">
        <v>147</v>
      </c>
      <c r="E300" s="246" t="s">
        <v>19</v>
      </c>
      <c r="F300" s="247" t="s">
        <v>470</v>
      </c>
      <c r="G300" s="245"/>
      <c r="H300" s="248">
        <v>0.44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147</v>
      </c>
      <c r="AU300" s="254" t="s">
        <v>84</v>
      </c>
      <c r="AV300" s="14" t="s">
        <v>84</v>
      </c>
      <c r="AW300" s="14" t="s">
        <v>36</v>
      </c>
      <c r="AX300" s="14" t="s">
        <v>74</v>
      </c>
      <c r="AY300" s="254" t="s">
        <v>135</v>
      </c>
    </row>
    <row r="301" s="15" customFormat="1">
      <c r="A301" s="15"/>
      <c r="B301" s="255"/>
      <c r="C301" s="256"/>
      <c r="D301" s="235" t="s">
        <v>147</v>
      </c>
      <c r="E301" s="257" t="s">
        <v>19</v>
      </c>
      <c r="F301" s="258" t="s">
        <v>152</v>
      </c>
      <c r="G301" s="256"/>
      <c r="H301" s="259">
        <v>0.88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5" t="s">
        <v>147</v>
      </c>
      <c r="AU301" s="265" t="s">
        <v>84</v>
      </c>
      <c r="AV301" s="15" t="s">
        <v>143</v>
      </c>
      <c r="AW301" s="15" t="s">
        <v>36</v>
      </c>
      <c r="AX301" s="15" t="s">
        <v>82</v>
      </c>
      <c r="AY301" s="265" t="s">
        <v>135</v>
      </c>
    </row>
    <row r="302" s="2" customFormat="1" ht="16.5" customHeight="1">
      <c r="A302" s="41"/>
      <c r="B302" s="42"/>
      <c r="C302" s="215" t="s">
        <v>273</v>
      </c>
      <c r="D302" s="215" t="s">
        <v>138</v>
      </c>
      <c r="E302" s="216" t="s">
        <v>471</v>
      </c>
      <c r="F302" s="217" t="s">
        <v>472</v>
      </c>
      <c r="G302" s="218" t="s">
        <v>141</v>
      </c>
      <c r="H302" s="219">
        <v>24.170000000000002</v>
      </c>
      <c r="I302" s="220"/>
      <c r="J302" s="221">
        <f>ROUND(I302*H302,2)</f>
        <v>0</v>
      </c>
      <c r="K302" s="217" t="s">
        <v>142</v>
      </c>
      <c r="L302" s="47"/>
      <c r="M302" s="222" t="s">
        <v>19</v>
      </c>
      <c r="N302" s="223" t="s">
        <v>45</v>
      </c>
      <c r="O302" s="87"/>
      <c r="P302" s="224">
        <f>O302*H302</f>
        <v>0</v>
      </c>
      <c r="Q302" s="224">
        <v>0.00024000000000000001</v>
      </c>
      <c r="R302" s="224">
        <f>Q302*H302</f>
        <v>0.0058008000000000009</v>
      </c>
      <c r="S302" s="224">
        <v>0.00024000000000000001</v>
      </c>
      <c r="T302" s="225">
        <f>S302*H302</f>
        <v>0.0058008000000000009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143</v>
      </c>
      <c r="AT302" s="226" t="s">
        <v>138</v>
      </c>
      <c r="AU302" s="226" t="s">
        <v>84</v>
      </c>
      <c r="AY302" s="20" t="s">
        <v>135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82</v>
      </c>
      <c r="BK302" s="227">
        <f>ROUND(I302*H302,2)</f>
        <v>0</v>
      </c>
      <c r="BL302" s="20" t="s">
        <v>143</v>
      </c>
      <c r="BM302" s="226" t="s">
        <v>473</v>
      </c>
    </row>
    <row r="303" s="2" customFormat="1">
      <c r="A303" s="41"/>
      <c r="B303" s="42"/>
      <c r="C303" s="43"/>
      <c r="D303" s="228" t="s">
        <v>145</v>
      </c>
      <c r="E303" s="43"/>
      <c r="F303" s="229" t="s">
        <v>474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145</v>
      </c>
      <c r="AU303" s="20" t="s">
        <v>84</v>
      </c>
    </row>
    <row r="304" s="13" customFormat="1">
      <c r="A304" s="13"/>
      <c r="B304" s="233"/>
      <c r="C304" s="234"/>
      <c r="D304" s="235" t="s">
        <v>147</v>
      </c>
      <c r="E304" s="236" t="s">
        <v>19</v>
      </c>
      <c r="F304" s="237" t="s">
        <v>150</v>
      </c>
      <c r="G304" s="234"/>
      <c r="H304" s="236" t="s">
        <v>19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147</v>
      </c>
      <c r="AU304" s="243" t="s">
        <v>84</v>
      </c>
      <c r="AV304" s="13" t="s">
        <v>82</v>
      </c>
      <c r="AW304" s="13" t="s">
        <v>36</v>
      </c>
      <c r="AX304" s="13" t="s">
        <v>74</v>
      </c>
      <c r="AY304" s="243" t="s">
        <v>135</v>
      </c>
    </row>
    <row r="305" s="14" customFormat="1">
      <c r="A305" s="14"/>
      <c r="B305" s="244"/>
      <c r="C305" s="245"/>
      <c r="D305" s="235" t="s">
        <v>147</v>
      </c>
      <c r="E305" s="246" t="s">
        <v>19</v>
      </c>
      <c r="F305" s="247" t="s">
        <v>475</v>
      </c>
      <c r="G305" s="245"/>
      <c r="H305" s="248">
        <v>24.170000000000002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147</v>
      </c>
      <c r="AU305" s="254" t="s">
        <v>84</v>
      </c>
      <c r="AV305" s="14" t="s">
        <v>84</v>
      </c>
      <c r="AW305" s="14" t="s">
        <v>36</v>
      </c>
      <c r="AX305" s="14" t="s">
        <v>74</v>
      </c>
      <c r="AY305" s="254" t="s">
        <v>135</v>
      </c>
    </row>
    <row r="306" s="15" customFormat="1">
      <c r="A306" s="15"/>
      <c r="B306" s="255"/>
      <c r="C306" s="256"/>
      <c r="D306" s="235" t="s">
        <v>147</v>
      </c>
      <c r="E306" s="257" t="s">
        <v>19</v>
      </c>
      <c r="F306" s="258" t="s">
        <v>152</v>
      </c>
      <c r="G306" s="256"/>
      <c r="H306" s="259">
        <v>24.170000000000002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5" t="s">
        <v>147</v>
      </c>
      <c r="AU306" s="265" t="s">
        <v>84</v>
      </c>
      <c r="AV306" s="15" t="s">
        <v>143</v>
      </c>
      <c r="AW306" s="15" t="s">
        <v>36</v>
      </c>
      <c r="AX306" s="15" t="s">
        <v>82</v>
      </c>
      <c r="AY306" s="265" t="s">
        <v>135</v>
      </c>
    </row>
    <row r="307" s="2" customFormat="1" ht="33" customHeight="1">
      <c r="A307" s="41"/>
      <c r="B307" s="42"/>
      <c r="C307" s="215" t="s">
        <v>278</v>
      </c>
      <c r="D307" s="215" t="s">
        <v>138</v>
      </c>
      <c r="E307" s="216" t="s">
        <v>476</v>
      </c>
      <c r="F307" s="217" t="s">
        <v>477</v>
      </c>
      <c r="G307" s="218" t="s">
        <v>211</v>
      </c>
      <c r="H307" s="219">
        <v>1.76</v>
      </c>
      <c r="I307" s="220"/>
      <c r="J307" s="221">
        <f>ROUND(I307*H307,2)</f>
        <v>0</v>
      </c>
      <c r="K307" s="217" t="s">
        <v>142</v>
      </c>
      <c r="L307" s="47"/>
      <c r="M307" s="222" t="s">
        <v>19</v>
      </c>
      <c r="N307" s="223" t="s">
        <v>45</v>
      </c>
      <c r="O307" s="87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6" t="s">
        <v>143</v>
      </c>
      <c r="AT307" s="226" t="s">
        <v>138</v>
      </c>
      <c r="AU307" s="226" t="s">
        <v>84</v>
      </c>
      <c r="AY307" s="20" t="s">
        <v>135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0" t="s">
        <v>82</v>
      </c>
      <c r="BK307" s="227">
        <f>ROUND(I307*H307,2)</f>
        <v>0</v>
      </c>
      <c r="BL307" s="20" t="s">
        <v>143</v>
      </c>
      <c r="BM307" s="226" t="s">
        <v>478</v>
      </c>
    </row>
    <row r="308" s="2" customFormat="1">
      <c r="A308" s="41"/>
      <c r="B308" s="42"/>
      <c r="C308" s="43"/>
      <c r="D308" s="228" t="s">
        <v>145</v>
      </c>
      <c r="E308" s="43"/>
      <c r="F308" s="229" t="s">
        <v>479</v>
      </c>
      <c r="G308" s="43"/>
      <c r="H308" s="43"/>
      <c r="I308" s="230"/>
      <c r="J308" s="43"/>
      <c r="K308" s="43"/>
      <c r="L308" s="47"/>
      <c r="M308" s="231"/>
      <c r="N308" s="232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145</v>
      </c>
      <c r="AU308" s="20" t="s">
        <v>84</v>
      </c>
    </row>
    <row r="309" s="13" customFormat="1">
      <c r="A309" s="13"/>
      <c r="B309" s="233"/>
      <c r="C309" s="234"/>
      <c r="D309" s="235" t="s">
        <v>147</v>
      </c>
      <c r="E309" s="236" t="s">
        <v>19</v>
      </c>
      <c r="F309" s="237" t="s">
        <v>469</v>
      </c>
      <c r="G309" s="234"/>
      <c r="H309" s="236" t="s">
        <v>19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147</v>
      </c>
      <c r="AU309" s="243" t="s">
        <v>84</v>
      </c>
      <c r="AV309" s="13" t="s">
        <v>82</v>
      </c>
      <c r="AW309" s="13" t="s">
        <v>36</v>
      </c>
      <c r="AX309" s="13" t="s">
        <v>74</v>
      </c>
      <c r="AY309" s="243" t="s">
        <v>135</v>
      </c>
    </row>
    <row r="310" s="14" customFormat="1">
      <c r="A310" s="14"/>
      <c r="B310" s="244"/>
      <c r="C310" s="245"/>
      <c r="D310" s="235" t="s">
        <v>147</v>
      </c>
      <c r="E310" s="246" t="s">
        <v>19</v>
      </c>
      <c r="F310" s="247" t="s">
        <v>480</v>
      </c>
      <c r="G310" s="245"/>
      <c r="H310" s="248">
        <v>0.88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147</v>
      </c>
      <c r="AU310" s="254" t="s">
        <v>84</v>
      </c>
      <c r="AV310" s="14" t="s">
        <v>84</v>
      </c>
      <c r="AW310" s="14" t="s">
        <v>36</v>
      </c>
      <c r="AX310" s="14" t="s">
        <v>74</v>
      </c>
      <c r="AY310" s="254" t="s">
        <v>135</v>
      </c>
    </row>
    <row r="311" s="13" customFormat="1">
      <c r="A311" s="13"/>
      <c r="B311" s="233"/>
      <c r="C311" s="234"/>
      <c r="D311" s="235" t="s">
        <v>147</v>
      </c>
      <c r="E311" s="236" t="s">
        <v>19</v>
      </c>
      <c r="F311" s="237" t="s">
        <v>425</v>
      </c>
      <c r="G311" s="234"/>
      <c r="H311" s="236" t="s">
        <v>19</v>
      </c>
      <c r="I311" s="238"/>
      <c r="J311" s="234"/>
      <c r="K311" s="234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147</v>
      </c>
      <c r="AU311" s="243" t="s">
        <v>84</v>
      </c>
      <c r="AV311" s="13" t="s">
        <v>82</v>
      </c>
      <c r="AW311" s="13" t="s">
        <v>36</v>
      </c>
      <c r="AX311" s="13" t="s">
        <v>74</v>
      </c>
      <c r="AY311" s="243" t="s">
        <v>135</v>
      </c>
    </row>
    <row r="312" s="14" customFormat="1">
      <c r="A312" s="14"/>
      <c r="B312" s="244"/>
      <c r="C312" s="245"/>
      <c r="D312" s="235" t="s">
        <v>147</v>
      </c>
      <c r="E312" s="246" t="s">
        <v>19</v>
      </c>
      <c r="F312" s="247" t="s">
        <v>480</v>
      </c>
      <c r="G312" s="245"/>
      <c r="H312" s="248">
        <v>0.88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147</v>
      </c>
      <c r="AU312" s="254" t="s">
        <v>84</v>
      </c>
      <c r="AV312" s="14" t="s">
        <v>84</v>
      </c>
      <c r="AW312" s="14" t="s">
        <v>36</v>
      </c>
      <c r="AX312" s="14" t="s">
        <v>74</v>
      </c>
      <c r="AY312" s="254" t="s">
        <v>135</v>
      </c>
    </row>
    <row r="313" s="15" customFormat="1">
      <c r="A313" s="15"/>
      <c r="B313" s="255"/>
      <c r="C313" s="256"/>
      <c r="D313" s="235" t="s">
        <v>147</v>
      </c>
      <c r="E313" s="257" t="s">
        <v>19</v>
      </c>
      <c r="F313" s="258" t="s">
        <v>152</v>
      </c>
      <c r="G313" s="256"/>
      <c r="H313" s="259">
        <v>1.76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5" t="s">
        <v>147</v>
      </c>
      <c r="AU313" s="265" t="s">
        <v>84</v>
      </c>
      <c r="AV313" s="15" t="s">
        <v>143</v>
      </c>
      <c r="AW313" s="15" t="s">
        <v>36</v>
      </c>
      <c r="AX313" s="15" t="s">
        <v>82</v>
      </c>
      <c r="AY313" s="265" t="s">
        <v>135</v>
      </c>
    </row>
    <row r="314" s="2" customFormat="1" ht="16.5" customHeight="1">
      <c r="A314" s="41"/>
      <c r="B314" s="42"/>
      <c r="C314" s="283" t="s">
        <v>284</v>
      </c>
      <c r="D314" s="283" t="s">
        <v>367</v>
      </c>
      <c r="E314" s="284" t="s">
        <v>481</v>
      </c>
      <c r="F314" s="285" t="s">
        <v>482</v>
      </c>
      <c r="G314" s="286" t="s">
        <v>211</v>
      </c>
      <c r="H314" s="287">
        <v>1.8480000000000001</v>
      </c>
      <c r="I314" s="288"/>
      <c r="J314" s="289">
        <f>ROUND(I314*H314,2)</f>
        <v>0</v>
      </c>
      <c r="K314" s="285" t="s">
        <v>142</v>
      </c>
      <c r="L314" s="290"/>
      <c r="M314" s="291" t="s">
        <v>19</v>
      </c>
      <c r="N314" s="292" t="s">
        <v>45</v>
      </c>
      <c r="O314" s="87"/>
      <c r="P314" s="224">
        <f>O314*H314</f>
        <v>0</v>
      </c>
      <c r="Q314" s="224">
        <v>0.00029999999999999997</v>
      </c>
      <c r="R314" s="224">
        <f>Q314*H314</f>
        <v>0.00055440000000000003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202</v>
      </c>
      <c r="AT314" s="226" t="s">
        <v>367</v>
      </c>
      <c r="AU314" s="226" t="s">
        <v>84</v>
      </c>
      <c r="AY314" s="20" t="s">
        <v>135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82</v>
      </c>
      <c r="BK314" s="227">
        <f>ROUND(I314*H314,2)</f>
        <v>0</v>
      </c>
      <c r="BL314" s="20" t="s">
        <v>143</v>
      </c>
      <c r="BM314" s="226" t="s">
        <v>483</v>
      </c>
    </row>
    <row r="315" s="13" customFormat="1">
      <c r="A315" s="13"/>
      <c r="B315" s="233"/>
      <c r="C315" s="234"/>
      <c r="D315" s="235" t="s">
        <v>147</v>
      </c>
      <c r="E315" s="236" t="s">
        <v>19</v>
      </c>
      <c r="F315" s="237" t="s">
        <v>469</v>
      </c>
      <c r="G315" s="234"/>
      <c r="H315" s="236" t="s">
        <v>19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147</v>
      </c>
      <c r="AU315" s="243" t="s">
        <v>84</v>
      </c>
      <c r="AV315" s="13" t="s">
        <v>82</v>
      </c>
      <c r="AW315" s="13" t="s">
        <v>36</v>
      </c>
      <c r="AX315" s="13" t="s">
        <v>74</v>
      </c>
      <c r="AY315" s="243" t="s">
        <v>135</v>
      </c>
    </row>
    <row r="316" s="14" customFormat="1">
      <c r="A316" s="14"/>
      <c r="B316" s="244"/>
      <c r="C316" s="245"/>
      <c r="D316" s="235" t="s">
        <v>147</v>
      </c>
      <c r="E316" s="246" t="s">
        <v>19</v>
      </c>
      <c r="F316" s="247" t="s">
        <v>480</v>
      </c>
      <c r="G316" s="245"/>
      <c r="H316" s="248">
        <v>0.88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147</v>
      </c>
      <c r="AU316" s="254" t="s">
        <v>84</v>
      </c>
      <c r="AV316" s="14" t="s">
        <v>84</v>
      </c>
      <c r="AW316" s="14" t="s">
        <v>36</v>
      </c>
      <c r="AX316" s="14" t="s">
        <v>74</v>
      </c>
      <c r="AY316" s="254" t="s">
        <v>135</v>
      </c>
    </row>
    <row r="317" s="13" customFormat="1">
      <c r="A317" s="13"/>
      <c r="B317" s="233"/>
      <c r="C317" s="234"/>
      <c r="D317" s="235" t="s">
        <v>147</v>
      </c>
      <c r="E317" s="236" t="s">
        <v>19</v>
      </c>
      <c r="F317" s="237" t="s">
        <v>425</v>
      </c>
      <c r="G317" s="234"/>
      <c r="H317" s="236" t="s">
        <v>19</v>
      </c>
      <c r="I317" s="238"/>
      <c r="J317" s="234"/>
      <c r="K317" s="234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147</v>
      </c>
      <c r="AU317" s="243" t="s">
        <v>84</v>
      </c>
      <c r="AV317" s="13" t="s">
        <v>82</v>
      </c>
      <c r="AW317" s="13" t="s">
        <v>36</v>
      </c>
      <c r="AX317" s="13" t="s">
        <v>74</v>
      </c>
      <c r="AY317" s="243" t="s">
        <v>135</v>
      </c>
    </row>
    <row r="318" s="14" customFormat="1">
      <c r="A318" s="14"/>
      <c r="B318" s="244"/>
      <c r="C318" s="245"/>
      <c r="D318" s="235" t="s">
        <v>147</v>
      </c>
      <c r="E318" s="246" t="s">
        <v>19</v>
      </c>
      <c r="F318" s="247" t="s">
        <v>480</v>
      </c>
      <c r="G318" s="245"/>
      <c r="H318" s="248">
        <v>0.88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147</v>
      </c>
      <c r="AU318" s="254" t="s">
        <v>84</v>
      </c>
      <c r="AV318" s="14" t="s">
        <v>84</v>
      </c>
      <c r="AW318" s="14" t="s">
        <v>36</v>
      </c>
      <c r="AX318" s="14" t="s">
        <v>74</v>
      </c>
      <c r="AY318" s="254" t="s">
        <v>135</v>
      </c>
    </row>
    <row r="319" s="15" customFormat="1">
      <c r="A319" s="15"/>
      <c r="B319" s="255"/>
      <c r="C319" s="256"/>
      <c r="D319" s="235" t="s">
        <v>147</v>
      </c>
      <c r="E319" s="257" t="s">
        <v>19</v>
      </c>
      <c r="F319" s="258" t="s">
        <v>152</v>
      </c>
      <c r="G319" s="256"/>
      <c r="H319" s="259">
        <v>1.76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5" t="s">
        <v>147</v>
      </c>
      <c r="AU319" s="265" t="s">
        <v>84</v>
      </c>
      <c r="AV319" s="15" t="s">
        <v>143</v>
      </c>
      <c r="AW319" s="15" t="s">
        <v>36</v>
      </c>
      <c r="AX319" s="15" t="s">
        <v>82</v>
      </c>
      <c r="AY319" s="265" t="s">
        <v>135</v>
      </c>
    </row>
    <row r="320" s="14" customFormat="1">
      <c r="A320" s="14"/>
      <c r="B320" s="244"/>
      <c r="C320" s="245"/>
      <c r="D320" s="235" t="s">
        <v>147</v>
      </c>
      <c r="E320" s="245"/>
      <c r="F320" s="247" t="s">
        <v>484</v>
      </c>
      <c r="G320" s="245"/>
      <c r="H320" s="248">
        <v>1.8480000000000001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147</v>
      </c>
      <c r="AU320" s="254" t="s">
        <v>84</v>
      </c>
      <c r="AV320" s="14" t="s">
        <v>84</v>
      </c>
      <c r="AW320" s="14" t="s">
        <v>4</v>
      </c>
      <c r="AX320" s="14" t="s">
        <v>82</v>
      </c>
      <c r="AY320" s="254" t="s">
        <v>135</v>
      </c>
    </row>
    <row r="321" s="2" customFormat="1" ht="16.5" customHeight="1">
      <c r="A321" s="41"/>
      <c r="B321" s="42"/>
      <c r="C321" s="215" t="s">
        <v>291</v>
      </c>
      <c r="D321" s="215" t="s">
        <v>138</v>
      </c>
      <c r="E321" s="216" t="s">
        <v>485</v>
      </c>
      <c r="F321" s="217" t="s">
        <v>486</v>
      </c>
      <c r="G321" s="218" t="s">
        <v>270</v>
      </c>
      <c r="H321" s="219">
        <v>0.036999999999999998</v>
      </c>
      <c r="I321" s="220"/>
      <c r="J321" s="221">
        <f>ROUND(I321*H321,2)</f>
        <v>0</v>
      </c>
      <c r="K321" s="217" t="s">
        <v>142</v>
      </c>
      <c r="L321" s="47"/>
      <c r="M321" s="222" t="s">
        <v>19</v>
      </c>
      <c r="N321" s="223" t="s">
        <v>45</v>
      </c>
      <c r="O321" s="87"/>
      <c r="P321" s="224">
        <f>O321*H321</f>
        <v>0</v>
      </c>
      <c r="Q321" s="224">
        <v>1.06277</v>
      </c>
      <c r="R321" s="224">
        <f>Q321*H321</f>
        <v>0.039322489999999995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143</v>
      </c>
      <c r="AT321" s="226" t="s">
        <v>138</v>
      </c>
      <c r="AU321" s="226" t="s">
        <v>84</v>
      </c>
      <c r="AY321" s="20" t="s">
        <v>135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82</v>
      </c>
      <c r="BK321" s="227">
        <f>ROUND(I321*H321,2)</f>
        <v>0</v>
      </c>
      <c r="BL321" s="20" t="s">
        <v>143</v>
      </c>
      <c r="BM321" s="226" t="s">
        <v>487</v>
      </c>
    </row>
    <row r="322" s="2" customFormat="1">
      <c r="A322" s="41"/>
      <c r="B322" s="42"/>
      <c r="C322" s="43"/>
      <c r="D322" s="228" t="s">
        <v>145</v>
      </c>
      <c r="E322" s="43"/>
      <c r="F322" s="229" t="s">
        <v>488</v>
      </c>
      <c r="G322" s="43"/>
      <c r="H322" s="43"/>
      <c r="I322" s="230"/>
      <c r="J322" s="43"/>
      <c r="K322" s="43"/>
      <c r="L322" s="47"/>
      <c r="M322" s="231"/>
      <c r="N322" s="232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145</v>
      </c>
      <c r="AU322" s="20" t="s">
        <v>84</v>
      </c>
    </row>
    <row r="323" s="13" customFormat="1">
      <c r="A323" s="13"/>
      <c r="B323" s="233"/>
      <c r="C323" s="234"/>
      <c r="D323" s="235" t="s">
        <v>147</v>
      </c>
      <c r="E323" s="236" t="s">
        <v>19</v>
      </c>
      <c r="F323" s="237" t="s">
        <v>366</v>
      </c>
      <c r="G323" s="234"/>
      <c r="H323" s="236" t="s">
        <v>19</v>
      </c>
      <c r="I323" s="238"/>
      <c r="J323" s="234"/>
      <c r="K323" s="234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147</v>
      </c>
      <c r="AU323" s="243" t="s">
        <v>84</v>
      </c>
      <c r="AV323" s="13" t="s">
        <v>82</v>
      </c>
      <c r="AW323" s="13" t="s">
        <v>36</v>
      </c>
      <c r="AX323" s="13" t="s">
        <v>74</v>
      </c>
      <c r="AY323" s="243" t="s">
        <v>135</v>
      </c>
    </row>
    <row r="324" s="13" customFormat="1">
      <c r="A324" s="13"/>
      <c r="B324" s="233"/>
      <c r="C324" s="234"/>
      <c r="D324" s="235" t="s">
        <v>147</v>
      </c>
      <c r="E324" s="236" t="s">
        <v>19</v>
      </c>
      <c r="F324" s="237" t="s">
        <v>489</v>
      </c>
      <c r="G324" s="234"/>
      <c r="H324" s="236" t="s">
        <v>19</v>
      </c>
      <c r="I324" s="238"/>
      <c r="J324" s="234"/>
      <c r="K324" s="234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147</v>
      </c>
      <c r="AU324" s="243" t="s">
        <v>84</v>
      </c>
      <c r="AV324" s="13" t="s">
        <v>82</v>
      </c>
      <c r="AW324" s="13" t="s">
        <v>36</v>
      </c>
      <c r="AX324" s="13" t="s">
        <v>74</v>
      </c>
      <c r="AY324" s="243" t="s">
        <v>135</v>
      </c>
    </row>
    <row r="325" s="13" customFormat="1">
      <c r="A325" s="13"/>
      <c r="B325" s="233"/>
      <c r="C325" s="234"/>
      <c r="D325" s="235" t="s">
        <v>147</v>
      </c>
      <c r="E325" s="236" t="s">
        <v>19</v>
      </c>
      <c r="F325" s="237" t="s">
        <v>412</v>
      </c>
      <c r="G325" s="234"/>
      <c r="H325" s="236" t="s">
        <v>19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147</v>
      </c>
      <c r="AU325" s="243" t="s">
        <v>84</v>
      </c>
      <c r="AV325" s="13" t="s">
        <v>82</v>
      </c>
      <c r="AW325" s="13" t="s">
        <v>36</v>
      </c>
      <c r="AX325" s="13" t="s">
        <v>74</v>
      </c>
      <c r="AY325" s="243" t="s">
        <v>135</v>
      </c>
    </row>
    <row r="326" s="14" customFormat="1">
      <c r="A326" s="14"/>
      <c r="B326" s="244"/>
      <c r="C326" s="245"/>
      <c r="D326" s="235" t="s">
        <v>147</v>
      </c>
      <c r="E326" s="246" t="s">
        <v>19</v>
      </c>
      <c r="F326" s="247" t="s">
        <v>490</v>
      </c>
      <c r="G326" s="245"/>
      <c r="H326" s="248">
        <v>0.012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147</v>
      </c>
      <c r="AU326" s="254" t="s">
        <v>84</v>
      </c>
      <c r="AV326" s="14" t="s">
        <v>84</v>
      </c>
      <c r="AW326" s="14" t="s">
        <v>36</v>
      </c>
      <c r="AX326" s="14" t="s">
        <v>74</v>
      </c>
      <c r="AY326" s="254" t="s">
        <v>135</v>
      </c>
    </row>
    <row r="327" s="13" customFormat="1">
      <c r="A327" s="13"/>
      <c r="B327" s="233"/>
      <c r="C327" s="234"/>
      <c r="D327" s="235" t="s">
        <v>147</v>
      </c>
      <c r="E327" s="236" t="s">
        <v>19</v>
      </c>
      <c r="F327" s="237" t="s">
        <v>417</v>
      </c>
      <c r="G327" s="234"/>
      <c r="H327" s="236" t="s">
        <v>19</v>
      </c>
      <c r="I327" s="238"/>
      <c r="J327" s="234"/>
      <c r="K327" s="234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147</v>
      </c>
      <c r="AU327" s="243" t="s">
        <v>84</v>
      </c>
      <c r="AV327" s="13" t="s">
        <v>82</v>
      </c>
      <c r="AW327" s="13" t="s">
        <v>36</v>
      </c>
      <c r="AX327" s="13" t="s">
        <v>74</v>
      </c>
      <c r="AY327" s="243" t="s">
        <v>135</v>
      </c>
    </row>
    <row r="328" s="14" customFormat="1">
      <c r="A328" s="14"/>
      <c r="B328" s="244"/>
      <c r="C328" s="245"/>
      <c r="D328" s="235" t="s">
        <v>147</v>
      </c>
      <c r="E328" s="246" t="s">
        <v>19</v>
      </c>
      <c r="F328" s="247" t="s">
        <v>491</v>
      </c>
      <c r="G328" s="245"/>
      <c r="H328" s="248">
        <v>0.0050000000000000001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147</v>
      </c>
      <c r="AU328" s="254" t="s">
        <v>84</v>
      </c>
      <c r="AV328" s="14" t="s">
        <v>84</v>
      </c>
      <c r="AW328" s="14" t="s">
        <v>36</v>
      </c>
      <c r="AX328" s="14" t="s">
        <v>74</v>
      </c>
      <c r="AY328" s="254" t="s">
        <v>135</v>
      </c>
    </row>
    <row r="329" s="13" customFormat="1">
      <c r="A329" s="13"/>
      <c r="B329" s="233"/>
      <c r="C329" s="234"/>
      <c r="D329" s="235" t="s">
        <v>147</v>
      </c>
      <c r="E329" s="236" t="s">
        <v>19</v>
      </c>
      <c r="F329" s="237" t="s">
        <v>419</v>
      </c>
      <c r="G329" s="234"/>
      <c r="H329" s="236" t="s">
        <v>19</v>
      </c>
      <c r="I329" s="238"/>
      <c r="J329" s="234"/>
      <c r="K329" s="234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147</v>
      </c>
      <c r="AU329" s="243" t="s">
        <v>84</v>
      </c>
      <c r="AV329" s="13" t="s">
        <v>82</v>
      </c>
      <c r="AW329" s="13" t="s">
        <v>36</v>
      </c>
      <c r="AX329" s="13" t="s">
        <v>74</v>
      </c>
      <c r="AY329" s="243" t="s">
        <v>135</v>
      </c>
    </row>
    <row r="330" s="14" customFormat="1">
      <c r="A330" s="14"/>
      <c r="B330" s="244"/>
      <c r="C330" s="245"/>
      <c r="D330" s="235" t="s">
        <v>147</v>
      </c>
      <c r="E330" s="246" t="s">
        <v>19</v>
      </c>
      <c r="F330" s="247" t="s">
        <v>492</v>
      </c>
      <c r="G330" s="245"/>
      <c r="H330" s="248">
        <v>0.0050000000000000001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147</v>
      </c>
      <c r="AU330" s="254" t="s">
        <v>84</v>
      </c>
      <c r="AV330" s="14" t="s">
        <v>84</v>
      </c>
      <c r="AW330" s="14" t="s">
        <v>36</v>
      </c>
      <c r="AX330" s="14" t="s">
        <v>74</v>
      </c>
      <c r="AY330" s="254" t="s">
        <v>135</v>
      </c>
    </row>
    <row r="331" s="13" customFormat="1">
      <c r="A331" s="13"/>
      <c r="B331" s="233"/>
      <c r="C331" s="234"/>
      <c r="D331" s="235" t="s">
        <v>147</v>
      </c>
      <c r="E331" s="236" t="s">
        <v>19</v>
      </c>
      <c r="F331" s="237" t="s">
        <v>436</v>
      </c>
      <c r="G331" s="234"/>
      <c r="H331" s="236" t="s">
        <v>19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147</v>
      </c>
      <c r="AU331" s="243" t="s">
        <v>84</v>
      </c>
      <c r="AV331" s="13" t="s">
        <v>82</v>
      </c>
      <c r="AW331" s="13" t="s">
        <v>36</v>
      </c>
      <c r="AX331" s="13" t="s">
        <v>74</v>
      </c>
      <c r="AY331" s="243" t="s">
        <v>135</v>
      </c>
    </row>
    <row r="332" s="14" customFormat="1">
      <c r="A332" s="14"/>
      <c r="B332" s="244"/>
      <c r="C332" s="245"/>
      <c r="D332" s="235" t="s">
        <v>147</v>
      </c>
      <c r="E332" s="246" t="s">
        <v>19</v>
      </c>
      <c r="F332" s="247" t="s">
        <v>493</v>
      </c>
      <c r="G332" s="245"/>
      <c r="H332" s="248">
        <v>0.002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147</v>
      </c>
      <c r="AU332" s="254" t="s">
        <v>84</v>
      </c>
      <c r="AV332" s="14" t="s">
        <v>84</v>
      </c>
      <c r="AW332" s="14" t="s">
        <v>36</v>
      </c>
      <c r="AX332" s="14" t="s">
        <v>74</v>
      </c>
      <c r="AY332" s="254" t="s">
        <v>135</v>
      </c>
    </row>
    <row r="333" s="13" customFormat="1">
      <c r="A333" s="13"/>
      <c r="B333" s="233"/>
      <c r="C333" s="234"/>
      <c r="D333" s="235" t="s">
        <v>147</v>
      </c>
      <c r="E333" s="236" t="s">
        <v>19</v>
      </c>
      <c r="F333" s="237" t="s">
        <v>438</v>
      </c>
      <c r="G333" s="234"/>
      <c r="H333" s="236" t="s">
        <v>19</v>
      </c>
      <c r="I333" s="238"/>
      <c r="J333" s="234"/>
      <c r="K333" s="234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147</v>
      </c>
      <c r="AU333" s="243" t="s">
        <v>84</v>
      </c>
      <c r="AV333" s="13" t="s">
        <v>82</v>
      </c>
      <c r="AW333" s="13" t="s">
        <v>36</v>
      </c>
      <c r="AX333" s="13" t="s">
        <v>74</v>
      </c>
      <c r="AY333" s="243" t="s">
        <v>135</v>
      </c>
    </row>
    <row r="334" s="14" customFormat="1">
      <c r="A334" s="14"/>
      <c r="B334" s="244"/>
      <c r="C334" s="245"/>
      <c r="D334" s="235" t="s">
        <v>147</v>
      </c>
      <c r="E334" s="246" t="s">
        <v>19</v>
      </c>
      <c r="F334" s="247" t="s">
        <v>494</v>
      </c>
      <c r="G334" s="245"/>
      <c r="H334" s="248">
        <v>0.0030000000000000001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147</v>
      </c>
      <c r="AU334" s="254" t="s">
        <v>84</v>
      </c>
      <c r="AV334" s="14" t="s">
        <v>84</v>
      </c>
      <c r="AW334" s="14" t="s">
        <v>36</v>
      </c>
      <c r="AX334" s="14" t="s">
        <v>74</v>
      </c>
      <c r="AY334" s="254" t="s">
        <v>135</v>
      </c>
    </row>
    <row r="335" s="13" customFormat="1">
      <c r="A335" s="13"/>
      <c r="B335" s="233"/>
      <c r="C335" s="234"/>
      <c r="D335" s="235" t="s">
        <v>147</v>
      </c>
      <c r="E335" s="236" t="s">
        <v>19</v>
      </c>
      <c r="F335" s="237" t="s">
        <v>495</v>
      </c>
      <c r="G335" s="234"/>
      <c r="H335" s="236" t="s">
        <v>19</v>
      </c>
      <c r="I335" s="238"/>
      <c r="J335" s="234"/>
      <c r="K335" s="234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147</v>
      </c>
      <c r="AU335" s="243" t="s">
        <v>84</v>
      </c>
      <c r="AV335" s="13" t="s">
        <v>82</v>
      </c>
      <c r="AW335" s="13" t="s">
        <v>36</v>
      </c>
      <c r="AX335" s="13" t="s">
        <v>74</v>
      </c>
      <c r="AY335" s="243" t="s">
        <v>135</v>
      </c>
    </row>
    <row r="336" s="14" customFormat="1">
      <c r="A336" s="14"/>
      <c r="B336" s="244"/>
      <c r="C336" s="245"/>
      <c r="D336" s="235" t="s">
        <v>147</v>
      </c>
      <c r="E336" s="246" t="s">
        <v>19</v>
      </c>
      <c r="F336" s="247" t="s">
        <v>496</v>
      </c>
      <c r="G336" s="245"/>
      <c r="H336" s="248">
        <v>0.002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147</v>
      </c>
      <c r="AU336" s="254" t="s">
        <v>84</v>
      </c>
      <c r="AV336" s="14" t="s">
        <v>84</v>
      </c>
      <c r="AW336" s="14" t="s">
        <v>36</v>
      </c>
      <c r="AX336" s="14" t="s">
        <v>74</v>
      </c>
      <c r="AY336" s="254" t="s">
        <v>135</v>
      </c>
    </row>
    <row r="337" s="13" customFormat="1">
      <c r="A337" s="13"/>
      <c r="B337" s="233"/>
      <c r="C337" s="234"/>
      <c r="D337" s="235" t="s">
        <v>147</v>
      </c>
      <c r="E337" s="236" t="s">
        <v>19</v>
      </c>
      <c r="F337" s="237" t="s">
        <v>469</v>
      </c>
      <c r="G337" s="234"/>
      <c r="H337" s="236" t="s">
        <v>19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147</v>
      </c>
      <c r="AU337" s="243" t="s">
        <v>84</v>
      </c>
      <c r="AV337" s="13" t="s">
        <v>82</v>
      </c>
      <c r="AW337" s="13" t="s">
        <v>36</v>
      </c>
      <c r="AX337" s="13" t="s">
        <v>74</v>
      </c>
      <c r="AY337" s="243" t="s">
        <v>135</v>
      </c>
    </row>
    <row r="338" s="14" customFormat="1">
      <c r="A338" s="14"/>
      <c r="B338" s="244"/>
      <c r="C338" s="245"/>
      <c r="D338" s="235" t="s">
        <v>147</v>
      </c>
      <c r="E338" s="246" t="s">
        <v>19</v>
      </c>
      <c r="F338" s="247" t="s">
        <v>497</v>
      </c>
      <c r="G338" s="245"/>
      <c r="H338" s="248">
        <v>0.0030000000000000001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147</v>
      </c>
      <c r="AU338" s="254" t="s">
        <v>84</v>
      </c>
      <c r="AV338" s="14" t="s">
        <v>84</v>
      </c>
      <c r="AW338" s="14" t="s">
        <v>36</v>
      </c>
      <c r="AX338" s="14" t="s">
        <v>74</v>
      </c>
      <c r="AY338" s="254" t="s">
        <v>135</v>
      </c>
    </row>
    <row r="339" s="13" customFormat="1">
      <c r="A339" s="13"/>
      <c r="B339" s="233"/>
      <c r="C339" s="234"/>
      <c r="D339" s="235" t="s">
        <v>147</v>
      </c>
      <c r="E339" s="236" t="s">
        <v>19</v>
      </c>
      <c r="F339" s="237" t="s">
        <v>425</v>
      </c>
      <c r="G339" s="234"/>
      <c r="H339" s="236" t="s">
        <v>19</v>
      </c>
      <c r="I339" s="238"/>
      <c r="J339" s="234"/>
      <c r="K339" s="234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147</v>
      </c>
      <c r="AU339" s="243" t="s">
        <v>84</v>
      </c>
      <c r="AV339" s="13" t="s">
        <v>82</v>
      </c>
      <c r="AW339" s="13" t="s">
        <v>36</v>
      </c>
      <c r="AX339" s="13" t="s">
        <v>74</v>
      </c>
      <c r="AY339" s="243" t="s">
        <v>135</v>
      </c>
    </row>
    <row r="340" s="14" customFormat="1">
      <c r="A340" s="14"/>
      <c r="B340" s="244"/>
      <c r="C340" s="245"/>
      <c r="D340" s="235" t="s">
        <v>147</v>
      </c>
      <c r="E340" s="246" t="s">
        <v>19</v>
      </c>
      <c r="F340" s="247" t="s">
        <v>498</v>
      </c>
      <c r="G340" s="245"/>
      <c r="H340" s="248">
        <v>0.0050000000000000001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147</v>
      </c>
      <c r="AU340" s="254" t="s">
        <v>84</v>
      </c>
      <c r="AV340" s="14" t="s">
        <v>84</v>
      </c>
      <c r="AW340" s="14" t="s">
        <v>36</v>
      </c>
      <c r="AX340" s="14" t="s">
        <v>74</v>
      </c>
      <c r="AY340" s="254" t="s">
        <v>135</v>
      </c>
    </row>
    <row r="341" s="15" customFormat="1">
      <c r="A341" s="15"/>
      <c r="B341" s="255"/>
      <c r="C341" s="256"/>
      <c r="D341" s="235" t="s">
        <v>147</v>
      </c>
      <c r="E341" s="257" t="s">
        <v>19</v>
      </c>
      <c r="F341" s="258" t="s">
        <v>152</v>
      </c>
      <c r="G341" s="256"/>
      <c r="H341" s="259">
        <v>0.036999999999999998</v>
      </c>
      <c r="I341" s="260"/>
      <c r="J341" s="256"/>
      <c r="K341" s="256"/>
      <c r="L341" s="261"/>
      <c r="M341" s="262"/>
      <c r="N341" s="263"/>
      <c r="O341" s="263"/>
      <c r="P341" s="263"/>
      <c r="Q341" s="263"/>
      <c r="R341" s="263"/>
      <c r="S341" s="263"/>
      <c r="T341" s="26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5" t="s">
        <v>147</v>
      </c>
      <c r="AU341" s="265" t="s">
        <v>84</v>
      </c>
      <c r="AV341" s="15" t="s">
        <v>143</v>
      </c>
      <c r="AW341" s="15" t="s">
        <v>36</v>
      </c>
      <c r="AX341" s="15" t="s">
        <v>82</v>
      </c>
      <c r="AY341" s="265" t="s">
        <v>135</v>
      </c>
    </row>
    <row r="342" s="2" customFormat="1" ht="16.5" customHeight="1">
      <c r="A342" s="41"/>
      <c r="B342" s="42"/>
      <c r="C342" s="215" t="s">
        <v>300</v>
      </c>
      <c r="D342" s="215" t="s">
        <v>138</v>
      </c>
      <c r="E342" s="216" t="s">
        <v>499</v>
      </c>
      <c r="F342" s="217" t="s">
        <v>500</v>
      </c>
      <c r="G342" s="218" t="s">
        <v>141</v>
      </c>
      <c r="H342" s="219">
        <v>18.370000000000001</v>
      </c>
      <c r="I342" s="220"/>
      <c r="J342" s="221">
        <f>ROUND(I342*H342,2)</f>
        <v>0</v>
      </c>
      <c r="K342" s="217" t="s">
        <v>142</v>
      </c>
      <c r="L342" s="47"/>
      <c r="M342" s="222" t="s">
        <v>19</v>
      </c>
      <c r="N342" s="223" t="s">
        <v>45</v>
      </c>
      <c r="O342" s="87"/>
      <c r="P342" s="224">
        <f>O342*H342</f>
        <v>0</v>
      </c>
      <c r="Q342" s="224">
        <v>0.11169999999999999</v>
      </c>
      <c r="R342" s="224">
        <f>Q342*H342</f>
        <v>2.0519289999999999</v>
      </c>
      <c r="S342" s="224">
        <v>0</v>
      </c>
      <c r="T342" s="225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26" t="s">
        <v>143</v>
      </c>
      <c r="AT342" s="226" t="s">
        <v>138</v>
      </c>
      <c r="AU342" s="226" t="s">
        <v>84</v>
      </c>
      <c r="AY342" s="20" t="s">
        <v>135</v>
      </c>
      <c r="BE342" s="227">
        <f>IF(N342="základní",J342,0)</f>
        <v>0</v>
      </c>
      <c r="BF342" s="227">
        <f>IF(N342="snížená",J342,0)</f>
        <v>0</v>
      </c>
      <c r="BG342" s="227">
        <f>IF(N342="zákl. přenesená",J342,0)</f>
        <v>0</v>
      </c>
      <c r="BH342" s="227">
        <f>IF(N342="sníž. přenesená",J342,0)</f>
        <v>0</v>
      </c>
      <c r="BI342" s="227">
        <f>IF(N342="nulová",J342,0)</f>
        <v>0</v>
      </c>
      <c r="BJ342" s="20" t="s">
        <v>82</v>
      </c>
      <c r="BK342" s="227">
        <f>ROUND(I342*H342,2)</f>
        <v>0</v>
      </c>
      <c r="BL342" s="20" t="s">
        <v>143</v>
      </c>
      <c r="BM342" s="226" t="s">
        <v>501</v>
      </c>
    </row>
    <row r="343" s="2" customFormat="1">
      <c r="A343" s="41"/>
      <c r="B343" s="42"/>
      <c r="C343" s="43"/>
      <c r="D343" s="228" t="s">
        <v>145</v>
      </c>
      <c r="E343" s="43"/>
      <c r="F343" s="229" t="s">
        <v>502</v>
      </c>
      <c r="G343" s="43"/>
      <c r="H343" s="43"/>
      <c r="I343" s="230"/>
      <c r="J343" s="43"/>
      <c r="K343" s="43"/>
      <c r="L343" s="47"/>
      <c r="M343" s="231"/>
      <c r="N343" s="232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145</v>
      </c>
      <c r="AU343" s="20" t="s">
        <v>84</v>
      </c>
    </row>
    <row r="344" s="13" customFormat="1">
      <c r="A344" s="13"/>
      <c r="B344" s="233"/>
      <c r="C344" s="234"/>
      <c r="D344" s="235" t="s">
        <v>147</v>
      </c>
      <c r="E344" s="236" t="s">
        <v>19</v>
      </c>
      <c r="F344" s="237" t="s">
        <v>366</v>
      </c>
      <c r="G344" s="234"/>
      <c r="H344" s="236" t="s">
        <v>19</v>
      </c>
      <c r="I344" s="238"/>
      <c r="J344" s="234"/>
      <c r="K344" s="234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147</v>
      </c>
      <c r="AU344" s="243" t="s">
        <v>84</v>
      </c>
      <c r="AV344" s="13" t="s">
        <v>82</v>
      </c>
      <c r="AW344" s="13" t="s">
        <v>36</v>
      </c>
      <c r="AX344" s="13" t="s">
        <v>74</v>
      </c>
      <c r="AY344" s="243" t="s">
        <v>135</v>
      </c>
    </row>
    <row r="345" s="13" customFormat="1">
      <c r="A345" s="13"/>
      <c r="B345" s="233"/>
      <c r="C345" s="234"/>
      <c r="D345" s="235" t="s">
        <v>147</v>
      </c>
      <c r="E345" s="236" t="s">
        <v>19</v>
      </c>
      <c r="F345" s="237" t="s">
        <v>412</v>
      </c>
      <c r="G345" s="234"/>
      <c r="H345" s="236" t="s">
        <v>19</v>
      </c>
      <c r="I345" s="238"/>
      <c r="J345" s="234"/>
      <c r="K345" s="234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147</v>
      </c>
      <c r="AU345" s="243" t="s">
        <v>84</v>
      </c>
      <c r="AV345" s="13" t="s">
        <v>82</v>
      </c>
      <c r="AW345" s="13" t="s">
        <v>36</v>
      </c>
      <c r="AX345" s="13" t="s">
        <v>74</v>
      </c>
      <c r="AY345" s="243" t="s">
        <v>135</v>
      </c>
    </row>
    <row r="346" s="14" customFormat="1">
      <c r="A346" s="14"/>
      <c r="B346" s="244"/>
      <c r="C346" s="245"/>
      <c r="D346" s="235" t="s">
        <v>147</v>
      </c>
      <c r="E346" s="246" t="s">
        <v>19</v>
      </c>
      <c r="F346" s="247" t="s">
        <v>503</v>
      </c>
      <c r="G346" s="245"/>
      <c r="H346" s="248">
        <v>6.1799999999999997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147</v>
      </c>
      <c r="AU346" s="254" t="s">
        <v>84</v>
      </c>
      <c r="AV346" s="14" t="s">
        <v>84</v>
      </c>
      <c r="AW346" s="14" t="s">
        <v>36</v>
      </c>
      <c r="AX346" s="14" t="s">
        <v>74</v>
      </c>
      <c r="AY346" s="254" t="s">
        <v>135</v>
      </c>
    </row>
    <row r="347" s="13" customFormat="1">
      <c r="A347" s="13"/>
      <c r="B347" s="233"/>
      <c r="C347" s="234"/>
      <c r="D347" s="235" t="s">
        <v>147</v>
      </c>
      <c r="E347" s="236" t="s">
        <v>19</v>
      </c>
      <c r="F347" s="237" t="s">
        <v>417</v>
      </c>
      <c r="G347" s="234"/>
      <c r="H347" s="236" t="s">
        <v>19</v>
      </c>
      <c r="I347" s="238"/>
      <c r="J347" s="234"/>
      <c r="K347" s="234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147</v>
      </c>
      <c r="AU347" s="243" t="s">
        <v>84</v>
      </c>
      <c r="AV347" s="13" t="s">
        <v>82</v>
      </c>
      <c r="AW347" s="13" t="s">
        <v>36</v>
      </c>
      <c r="AX347" s="13" t="s">
        <v>74</v>
      </c>
      <c r="AY347" s="243" t="s">
        <v>135</v>
      </c>
    </row>
    <row r="348" s="14" customFormat="1">
      <c r="A348" s="14"/>
      <c r="B348" s="244"/>
      <c r="C348" s="245"/>
      <c r="D348" s="235" t="s">
        <v>147</v>
      </c>
      <c r="E348" s="246" t="s">
        <v>19</v>
      </c>
      <c r="F348" s="247" t="s">
        <v>504</v>
      </c>
      <c r="G348" s="245"/>
      <c r="H348" s="248">
        <v>2.5499999999999998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147</v>
      </c>
      <c r="AU348" s="254" t="s">
        <v>84</v>
      </c>
      <c r="AV348" s="14" t="s">
        <v>84</v>
      </c>
      <c r="AW348" s="14" t="s">
        <v>36</v>
      </c>
      <c r="AX348" s="14" t="s">
        <v>74</v>
      </c>
      <c r="AY348" s="254" t="s">
        <v>135</v>
      </c>
    </row>
    <row r="349" s="13" customFormat="1">
      <c r="A349" s="13"/>
      <c r="B349" s="233"/>
      <c r="C349" s="234"/>
      <c r="D349" s="235" t="s">
        <v>147</v>
      </c>
      <c r="E349" s="236" t="s">
        <v>19</v>
      </c>
      <c r="F349" s="237" t="s">
        <v>419</v>
      </c>
      <c r="G349" s="234"/>
      <c r="H349" s="236" t="s">
        <v>19</v>
      </c>
      <c r="I349" s="238"/>
      <c r="J349" s="234"/>
      <c r="K349" s="234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147</v>
      </c>
      <c r="AU349" s="243" t="s">
        <v>84</v>
      </c>
      <c r="AV349" s="13" t="s">
        <v>82</v>
      </c>
      <c r="AW349" s="13" t="s">
        <v>36</v>
      </c>
      <c r="AX349" s="13" t="s">
        <v>74</v>
      </c>
      <c r="AY349" s="243" t="s">
        <v>135</v>
      </c>
    </row>
    <row r="350" s="14" customFormat="1">
      <c r="A350" s="14"/>
      <c r="B350" s="244"/>
      <c r="C350" s="245"/>
      <c r="D350" s="235" t="s">
        <v>147</v>
      </c>
      <c r="E350" s="246" t="s">
        <v>19</v>
      </c>
      <c r="F350" s="247" t="s">
        <v>505</v>
      </c>
      <c r="G350" s="245"/>
      <c r="H350" s="248">
        <v>2.27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147</v>
      </c>
      <c r="AU350" s="254" t="s">
        <v>84</v>
      </c>
      <c r="AV350" s="14" t="s">
        <v>84</v>
      </c>
      <c r="AW350" s="14" t="s">
        <v>36</v>
      </c>
      <c r="AX350" s="14" t="s">
        <v>74</v>
      </c>
      <c r="AY350" s="254" t="s">
        <v>135</v>
      </c>
    </row>
    <row r="351" s="13" customFormat="1">
      <c r="A351" s="13"/>
      <c r="B351" s="233"/>
      <c r="C351" s="234"/>
      <c r="D351" s="235" t="s">
        <v>147</v>
      </c>
      <c r="E351" s="236" t="s">
        <v>19</v>
      </c>
      <c r="F351" s="237" t="s">
        <v>436</v>
      </c>
      <c r="G351" s="234"/>
      <c r="H351" s="236" t="s">
        <v>19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147</v>
      </c>
      <c r="AU351" s="243" t="s">
        <v>84</v>
      </c>
      <c r="AV351" s="13" t="s">
        <v>82</v>
      </c>
      <c r="AW351" s="13" t="s">
        <v>36</v>
      </c>
      <c r="AX351" s="13" t="s">
        <v>74</v>
      </c>
      <c r="AY351" s="243" t="s">
        <v>135</v>
      </c>
    </row>
    <row r="352" s="14" customFormat="1">
      <c r="A352" s="14"/>
      <c r="B352" s="244"/>
      <c r="C352" s="245"/>
      <c r="D352" s="235" t="s">
        <v>147</v>
      </c>
      <c r="E352" s="246" t="s">
        <v>19</v>
      </c>
      <c r="F352" s="247" t="s">
        <v>506</v>
      </c>
      <c r="G352" s="245"/>
      <c r="H352" s="248">
        <v>1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147</v>
      </c>
      <c r="AU352" s="254" t="s">
        <v>84</v>
      </c>
      <c r="AV352" s="14" t="s">
        <v>84</v>
      </c>
      <c r="AW352" s="14" t="s">
        <v>36</v>
      </c>
      <c r="AX352" s="14" t="s">
        <v>74</v>
      </c>
      <c r="AY352" s="254" t="s">
        <v>135</v>
      </c>
    </row>
    <row r="353" s="13" customFormat="1">
      <c r="A353" s="13"/>
      <c r="B353" s="233"/>
      <c r="C353" s="234"/>
      <c r="D353" s="235" t="s">
        <v>147</v>
      </c>
      <c r="E353" s="236" t="s">
        <v>19</v>
      </c>
      <c r="F353" s="237" t="s">
        <v>438</v>
      </c>
      <c r="G353" s="234"/>
      <c r="H353" s="236" t="s">
        <v>19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147</v>
      </c>
      <c r="AU353" s="243" t="s">
        <v>84</v>
      </c>
      <c r="AV353" s="13" t="s">
        <v>82</v>
      </c>
      <c r="AW353" s="13" t="s">
        <v>36</v>
      </c>
      <c r="AX353" s="13" t="s">
        <v>74</v>
      </c>
      <c r="AY353" s="243" t="s">
        <v>135</v>
      </c>
    </row>
    <row r="354" s="14" customFormat="1">
      <c r="A354" s="14"/>
      <c r="B354" s="244"/>
      <c r="C354" s="245"/>
      <c r="D354" s="235" t="s">
        <v>147</v>
      </c>
      <c r="E354" s="246" t="s">
        <v>19</v>
      </c>
      <c r="F354" s="247" t="s">
        <v>507</v>
      </c>
      <c r="G354" s="245"/>
      <c r="H354" s="248">
        <v>1.4199999999999999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147</v>
      </c>
      <c r="AU354" s="254" t="s">
        <v>84</v>
      </c>
      <c r="AV354" s="14" t="s">
        <v>84</v>
      </c>
      <c r="AW354" s="14" t="s">
        <v>36</v>
      </c>
      <c r="AX354" s="14" t="s">
        <v>74</v>
      </c>
      <c r="AY354" s="254" t="s">
        <v>135</v>
      </c>
    </row>
    <row r="355" s="13" customFormat="1">
      <c r="A355" s="13"/>
      <c r="B355" s="233"/>
      <c r="C355" s="234"/>
      <c r="D355" s="235" t="s">
        <v>147</v>
      </c>
      <c r="E355" s="236" t="s">
        <v>19</v>
      </c>
      <c r="F355" s="237" t="s">
        <v>495</v>
      </c>
      <c r="G355" s="234"/>
      <c r="H355" s="236" t="s">
        <v>19</v>
      </c>
      <c r="I355" s="238"/>
      <c r="J355" s="234"/>
      <c r="K355" s="234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147</v>
      </c>
      <c r="AU355" s="243" t="s">
        <v>84</v>
      </c>
      <c r="AV355" s="13" t="s">
        <v>82</v>
      </c>
      <c r="AW355" s="13" t="s">
        <v>36</v>
      </c>
      <c r="AX355" s="13" t="s">
        <v>74</v>
      </c>
      <c r="AY355" s="243" t="s">
        <v>135</v>
      </c>
    </row>
    <row r="356" s="14" customFormat="1">
      <c r="A356" s="14"/>
      <c r="B356" s="244"/>
      <c r="C356" s="245"/>
      <c r="D356" s="235" t="s">
        <v>147</v>
      </c>
      <c r="E356" s="246" t="s">
        <v>19</v>
      </c>
      <c r="F356" s="247" t="s">
        <v>508</v>
      </c>
      <c r="G356" s="245"/>
      <c r="H356" s="248">
        <v>1.0800000000000001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147</v>
      </c>
      <c r="AU356" s="254" t="s">
        <v>84</v>
      </c>
      <c r="AV356" s="14" t="s">
        <v>84</v>
      </c>
      <c r="AW356" s="14" t="s">
        <v>36</v>
      </c>
      <c r="AX356" s="14" t="s">
        <v>74</v>
      </c>
      <c r="AY356" s="254" t="s">
        <v>135</v>
      </c>
    </row>
    <row r="357" s="13" customFormat="1">
      <c r="A357" s="13"/>
      <c r="B357" s="233"/>
      <c r="C357" s="234"/>
      <c r="D357" s="235" t="s">
        <v>147</v>
      </c>
      <c r="E357" s="236" t="s">
        <v>19</v>
      </c>
      <c r="F357" s="237" t="s">
        <v>469</v>
      </c>
      <c r="G357" s="234"/>
      <c r="H357" s="236" t="s">
        <v>19</v>
      </c>
      <c r="I357" s="238"/>
      <c r="J357" s="234"/>
      <c r="K357" s="234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147</v>
      </c>
      <c r="AU357" s="243" t="s">
        <v>84</v>
      </c>
      <c r="AV357" s="13" t="s">
        <v>82</v>
      </c>
      <c r="AW357" s="13" t="s">
        <v>36</v>
      </c>
      <c r="AX357" s="13" t="s">
        <v>74</v>
      </c>
      <c r="AY357" s="243" t="s">
        <v>135</v>
      </c>
    </row>
    <row r="358" s="14" customFormat="1">
      <c r="A358" s="14"/>
      <c r="B358" s="244"/>
      <c r="C358" s="245"/>
      <c r="D358" s="235" t="s">
        <v>147</v>
      </c>
      <c r="E358" s="246" t="s">
        <v>19</v>
      </c>
      <c r="F358" s="247" t="s">
        <v>509</v>
      </c>
      <c r="G358" s="245"/>
      <c r="H358" s="248">
        <v>1.28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147</v>
      </c>
      <c r="AU358" s="254" t="s">
        <v>84</v>
      </c>
      <c r="AV358" s="14" t="s">
        <v>84</v>
      </c>
      <c r="AW358" s="14" t="s">
        <v>36</v>
      </c>
      <c r="AX358" s="14" t="s">
        <v>74</v>
      </c>
      <c r="AY358" s="254" t="s">
        <v>135</v>
      </c>
    </row>
    <row r="359" s="13" customFormat="1">
      <c r="A359" s="13"/>
      <c r="B359" s="233"/>
      <c r="C359" s="234"/>
      <c r="D359" s="235" t="s">
        <v>147</v>
      </c>
      <c r="E359" s="236" t="s">
        <v>19</v>
      </c>
      <c r="F359" s="237" t="s">
        <v>425</v>
      </c>
      <c r="G359" s="234"/>
      <c r="H359" s="236" t="s">
        <v>19</v>
      </c>
      <c r="I359" s="238"/>
      <c r="J359" s="234"/>
      <c r="K359" s="234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147</v>
      </c>
      <c r="AU359" s="243" t="s">
        <v>84</v>
      </c>
      <c r="AV359" s="13" t="s">
        <v>82</v>
      </c>
      <c r="AW359" s="13" t="s">
        <v>36</v>
      </c>
      <c r="AX359" s="13" t="s">
        <v>74</v>
      </c>
      <c r="AY359" s="243" t="s">
        <v>135</v>
      </c>
    </row>
    <row r="360" s="14" customFormat="1">
      <c r="A360" s="14"/>
      <c r="B360" s="244"/>
      <c r="C360" s="245"/>
      <c r="D360" s="235" t="s">
        <v>147</v>
      </c>
      <c r="E360" s="246" t="s">
        <v>19</v>
      </c>
      <c r="F360" s="247" t="s">
        <v>510</v>
      </c>
      <c r="G360" s="245"/>
      <c r="H360" s="248">
        <v>2.5899999999999999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147</v>
      </c>
      <c r="AU360" s="254" t="s">
        <v>84</v>
      </c>
      <c r="AV360" s="14" t="s">
        <v>84</v>
      </c>
      <c r="AW360" s="14" t="s">
        <v>36</v>
      </c>
      <c r="AX360" s="14" t="s">
        <v>74</v>
      </c>
      <c r="AY360" s="254" t="s">
        <v>135</v>
      </c>
    </row>
    <row r="361" s="15" customFormat="1">
      <c r="A361" s="15"/>
      <c r="B361" s="255"/>
      <c r="C361" s="256"/>
      <c r="D361" s="235" t="s">
        <v>147</v>
      </c>
      <c r="E361" s="257" t="s">
        <v>19</v>
      </c>
      <c r="F361" s="258" t="s">
        <v>152</v>
      </c>
      <c r="G361" s="256"/>
      <c r="H361" s="259">
        <v>18.369999999999997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5" t="s">
        <v>147</v>
      </c>
      <c r="AU361" s="265" t="s">
        <v>84</v>
      </c>
      <c r="AV361" s="15" t="s">
        <v>143</v>
      </c>
      <c r="AW361" s="15" t="s">
        <v>36</v>
      </c>
      <c r="AX361" s="15" t="s">
        <v>82</v>
      </c>
      <c r="AY361" s="265" t="s">
        <v>135</v>
      </c>
    </row>
    <row r="362" s="2" customFormat="1" ht="16.5" customHeight="1">
      <c r="A362" s="41"/>
      <c r="B362" s="42"/>
      <c r="C362" s="215" t="s">
        <v>307</v>
      </c>
      <c r="D362" s="215" t="s">
        <v>138</v>
      </c>
      <c r="E362" s="216" t="s">
        <v>511</v>
      </c>
      <c r="F362" s="217" t="s">
        <v>512</v>
      </c>
      <c r="G362" s="218" t="s">
        <v>141</v>
      </c>
      <c r="H362" s="219">
        <v>18.370000000000001</v>
      </c>
      <c r="I362" s="220"/>
      <c r="J362" s="221">
        <f>ROUND(I362*H362,2)</f>
        <v>0</v>
      </c>
      <c r="K362" s="217" t="s">
        <v>142</v>
      </c>
      <c r="L362" s="47"/>
      <c r="M362" s="222" t="s">
        <v>19</v>
      </c>
      <c r="N362" s="223" t="s">
        <v>45</v>
      </c>
      <c r="O362" s="87"/>
      <c r="P362" s="224">
        <f>O362*H362</f>
        <v>0</v>
      </c>
      <c r="Q362" s="224">
        <v>0</v>
      </c>
      <c r="R362" s="224">
        <f>Q362*H362</f>
        <v>0</v>
      </c>
      <c r="S362" s="224">
        <v>0</v>
      </c>
      <c r="T362" s="225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6" t="s">
        <v>143</v>
      </c>
      <c r="AT362" s="226" t="s">
        <v>138</v>
      </c>
      <c r="AU362" s="226" t="s">
        <v>84</v>
      </c>
      <c r="AY362" s="20" t="s">
        <v>135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20" t="s">
        <v>82</v>
      </c>
      <c r="BK362" s="227">
        <f>ROUND(I362*H362,2)</f>
        <v>0</v>
      </c>
      <c r="BL362" s="20" t="s">
        <v>143</v>
      </c>
      <c r="BM362" s="226" t="s">
        <v>513</v>
      </c>
    </row>
    <row r="363" s="2" customFormat="1">
      <c r="A363" s="41"/>
      <c r="B363" s="42"/>
      <c r="C363" s="43"/>
      <c r="D363" s="228" t="s">
        <v>145</v>
      </c>
      <c r="E363" s="43"/>
      <c r="F363" s="229" t="s">
        <v>514</v>
      </c>
      <c r="G363" s="43"/>
      <c r="H363" s="43"/>
      <c r="I363" s="230"/>
      <c r="J363" s="43"/>
      <c r="K363" s="43"/>
      <c r="L363" s="47"/>
      <c r="M363" s="231"/>
      <c r="N363" s="232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145</v>
      </c>
      <c r="AU363" s="20" t="s">
        <v>84</v>
      </c>
    </row>
    <row r="364" s="13" customFormat="1">
      <c r="A364" s="13"/>
      <c r="B364" s="233"/>
      <c r="C364" s="234"/>
      <c r="D364" s="235" t="s">
        <v>147</v>
      </c>
      <c r="E364" s="236" t="s">
        <v>19</v>
      </c>
      <c r="F364" s="237" t="s">
        <v>366</v>
      </c>
      <c r="G364" s="234"/>
      <c r="H364" s="236" t="s">
        <v>19</v>
      </c>
      <c r="I364" s="238"/>
      <c r="J364" s="234"/>
      <c r="K364" s="234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147</v>
      </c>
      <c r="AU364" s="243" t="s">
        <v>84</v>
      </c>
      <c r="AV364" s="13" t="s">
        <v>82</v>
      </c>
      <c r="AW364" s="13" t="s">
        <v>36</v>
      </c>
      <c r="AX364" s="13" t="s">
        <v>74</v>
      </c>
      <c r="AY364" s="243" t="s">
        <v>135</v>
      </c>
    </row>
    <row r="365" s="13" customFormat="1">
      <c r="A365" s="13"/>
      <c r="B365" s="233"/>
      <c r="C365" s="234"/>
      <c r="D365" s="235" t="s">
        <v>147</v>
      </c>
      <c r="E365" s="236" t="s">
        <v>19</v>
      </c>
      <c r="F365" s="237" t="s">
        <v>412</v>
      </c>
      <c r="G365" s="234"/>
      <c r="H365" s="236" t="s">
        <v>19</v>
      </c>
      <c r="I365" s="238"/>
      <c r="J365" s="234"/>
      <c r="K365" s="234"/>
      <c r="L365" s="239"/>
      <c r="M365" s="240"/>
      <c r="N365" s="241"/>
      <c r="O365" s="241"/>
      <c r="P365" s="241"/>
      <c r="Q365" s="241"/>
      <c r="R365" s="241"/>
      <c r="S365" s="241"/>
      <c r="T365" s="24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3" t="s">
        <v>147</v>
      </c>
      <c r="AU365" s="243" t="s">
        <v>84</v>
      </c>
      <c r="AV365" s="13" t="s">
        <v>82</v>
      </c>
      <c r="AW365" s="13" t="s">
        <v>36</v>
      </c>
      <c r="AX365" s="13" t="s">
        <v>74</v>
      </c>
      <c r="AY365" s="243" t="s">
        <v>135</v>
      </c>
    </row>
    <row r="366" s="14" customFormat="1">
      <c r="A366" s="14"/>
      <c r="B366" s="244"/>
      <c r="C366" s="245"/>
      <c r="D366" s="235" t="s">
        <v>147</v>
      </c>
      <c r="E366" s="246" t="s">
        <v>19</v>
      </c>
      <c r="F366" s="247" t="s">
        <v>503</v>
      </c>
      <c r="G366" s="245"/>
      <c r="H366" s="248">
        <v>6.1799999999999997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147</v>
      </c>
      <c r="AU366" s="254" t="s">
        <v>84</v>
      </c>
      <c r="AV366" s="14" t="s">
        <v>84</v>
      </c>
      <c r="AW366" s="14" t="s">
        <v>36</v>
      </c>
      <c r="AX366" s="14" t="s">
        <v>74</v>
      </c>
      <c r="AY366" s="254" t="s">
        <v>135</v>
      </c>
    </row>
    <row r="367" s="13" customFormat="1">
      <c r="A367" s="13"/>
      <c r="B367" s="233"/>
      <c r="C367" s="234"/>
      <c r="D367" s="235" t="s">
        <v>147</v>
      </c>
      <c r="E367" s="236" t="s">
        <v>19</v>
      </c>
      <c r="F367" s="237" t="s">
        <v>417</v>
      </c>
      <c r="G367" s="234"/>
      <c r="H367" s="236" t="s">
        <v>19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147</v>
      </c>
      <c r="AU367" s="243" t="s">
        <v>84</v>
      </c>
      <c r="AV367" s="13" t="s">
        <v>82</v>
      </c>
      <c r="AW367" s="13" t="s">
        <v>36</v>
      </c>
      <c r="AX367" s="13" t="s">
        <v>74</v>
      </c>
      <c r="AY367" s="243" t="s">
        <v>135</v>
      </c>
    </row>
    <row r="368" s="14" customFormat="1">
      <c r="A368" s="14"/>
      <c r="B368" s="244"/>
      <c r="C368" s="245"/>
      <c r="D368" s="235" t="s">
        <v>147</v>
      </c>
      <c r="E368" s="246" t="s">
        <v>19</v>
      </c>
      <c r="F368" s="247" t="s">
        <v>504</v>
      </c>
      <c r="G368" s="245"/>
      <c r="H368" s="248">
        <v>2.5499999999999998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147</v>
      </c>
      <c r="AU368" s="254" t="s">
        <v>84</v>
      </c>
      <c r="AV368" s="14" t="s">
        <v>84</v>
      </c>
      <c r="AW368" s="14" t="s">
        <v>36</v>
      </c>
      <c r="AX368" s="14" t="s">
        <v>74</v>
      </c>
      <c r="AY368" s="254" t="s">
        <v>135</v>
      </c>
    </row>
    <row r="369" s="13" customFormat="1">
      <c r="A369" s="13"/>
      <c r="B369" s="233"/>
      <c r="C369" s="234"/>
      <c r="D369" s="235" t="s">
        <v>147</v>
      </c>
      <c r="E369" s="236" t="s">
        <v>19</v>
      </c>
      <c r="F369" s="237" t="s">
        <v>419</v>
      </c>
      <c r="G369" s="234"/>
      <c r="H369" s="236" t="s">
        <v>19</v>
      </c>
      <c r="I369" s="238"/>
      <c r="J369" s="234"/>
      <c r="K369" s="234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147</v>
      </c>
      <c r="AU369" s="243" t="s">
        <v>84</v>
      </c>
      <c r="AV369" s="13" t="s">
        <v>82</v>
      </c>
      <c r="AW369" s="13" t="s">
        <v>36</v>
      </c>
      <c r="AX369" s="13" t="s">
        <v>74</v>
      </c>
      <c r="AY369" s="243" t="s">
        <v>135</v>
      </c>
    </row>
    <row r="370" s="14" customFormat="1">
      <c r="A370" s="14"/>
      <c r="B370" s="244"/>
      <c r="C370" s="245"/>
      <c r="D370" s="235" t="s">
        <v>147</v>
      </c>
      <c r="E370" s="246" t="s">
        <v>19</v>
      </c>
      <c r="F370" s="247" t="s">
        <v>505</v>
      </c>
      <c r="G370" s="245"/>
      <c r="H370" s="248">
        <v>2.27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147</v>
      </c>
      <c r="AU370" s="254" t="s">
        <v>84</v>
      </c>
      <c r="AV370" s="14" t="s">
        <v>84</v>
      </c>
      <c r="AW370" s="14" t="s">
        <v>36</v>
      </c>
      <c r="AX370" s="14" t="s">
        <v>74</v>
      </c>
      <c r="AY370" s="254" t="s">
        <v>135</v>
      </c>
    </row>
    <row r="371" s="13" customFormat="1">
      <c r="A371" s="13"/>
      <c r="B371" s="233"/>
      <c r="C371" s="234"/>
      <c r="D371" s="235" t="s">
        <v>147</v>
      </c>
      <c r="E371" s="236" t="s">
        <v>19</v>
      </c>
      <c r="F371" s="237" t="s">
        <v>436</v>
      </c>
      <c r="G371" s="234"/>
      <c r="H371" s="236" t="s">
        <v>19</v>
      </c>
      <c r="I371" s="238"/>
      <c r="J371" s="234"/>
      <c r="K371" s="234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147</v>
      </c>
      <c r="AU371" s="243" t="s">
        <v>84</v>
      </c>
      <c r="AV371" s="13" t="s">
        <v>82</v>
      </c>
      <c r="AW371" s="13" t="s">
        <v>36</v>
      </c>
      <c r="AX371" s="13" t="s">
        <v>74</v>
      </c>
      <c r="AY371" s="243" t="s">
        <v>135</v>
      </c>
    </row>
    <row r="372" s="14" customFormat="1">
      <c r="A372" s="14"/>
      <c r="B372" s="244"/>
      <c r="C372" s="245"/>
      <c r="D372" s="235" t="s">
        <v>147</v>
      </c>
      <c r="E372" s="246" t="s">
        <v>19</v>
      </c>
      <c r="F372" s="247" t="s">
        <v>506</v>
      </c>
      <c r="G372" s="245"/>
      <c r="H372" s="248">
        <v>1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147</v>
      </c>
      <c r="AU372" s="254" t="s">
        <v>84</v>
      </c>
      <c r="AV372" s="14" t="s">
        <v>84</v>
      </c>
      <c r="AW372" s="14" t="s">
        <v>36</v>
      </c>
      <c r="AX372" s="14" t="s">
        <v>74</v>
      </c>
      <c r="AY372" s="254" t="s">
        <v>135</v>
      </c>
    </row>
    <row r="373" s="13" customFormat="1">
      <c r="A373" s="13"/>
      <c r="B373" s="233"/>
      <c r="C373" s="234"/>
      <c r="D373" s="235" t="s">
        <v>147</v>
      </c>
      <c r="E373" s="236" t="s">
        <v>19</v>
      </c>
      <c r="F373" s="237" t="s">
        <v>438</v>
      </c>
      <c r="G373" s="234"/>
      <c r="H373" s="236" t="s">
        <v>19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147</v>
      </c>
      <c r="AU373" s="243" t="s">
        <v>84</v>
      </c>
      <c r="AV373" s="13" t="s">
        <v>82</v>
      </c>
      <c r="AW373" s="13" t="s">
        <v>36</v>
      </c>
      <c r="AX373" s="13" t="s">
        <v>74</v>
      </c>
      <c r="AY373" s="243" t="s">
        <v>135</v>
      </c>
    </row>
    <row r="374" s="14" customFormat="1">
      <c r="A374" s="14"/>
      <c r="B374" s="244"/>
      <c r="C374" s="245"/>
      <c r="D374" s="235" t="s">
        <v>147</v>
      </c>
      <c r="E374" s="246" t="s">
        <v>19</v>
      </c>
      <c r="F374" s="247" t="s">
        <v>507</v>
      </c>
      <c r="G374" s="245"/>
      <c r="H374" s="248">
        <v>1.4199999999999999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147</v>
      </c>
      <c r="AU374" s="254" t="s">
        <v>84</v>
      </c>
      <c r="AV374" s="14" t="s">
        <v>84</v>
      </c>
      <c r="AW374" s="14" t="s">
        <v>36</v>
      </c>
      <c r="AX374" s="14" t="s">
        <v>74</v>
      </c>
      <c r="AY374" s="254" t="s">
        <v>135</v>
      </c>
    </row>
    <row r="375" s="13" customFormat="1">
      <c r="A375" s="13"/>
      <c r="B375" s="233"/>
      <c r="C375" s="234"/>
      <c r="D375" s="235" t="s">
        <v>147</v>
      </c>
      <c r="E375" s="236" t="s">
        <v>19</v>
      </c>
      <c r="F375" s="237" t="s">
        <v>495</v>
      </c>
      <c r="G375" s="234"/>
      <c r="H375" s="236" t="s">
        <v>19</v>
      </c>
      <c r="I375" s="238"/>
      <c r="J375" s="234"/>
      <c r="K375" s="234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147</v>
      </c>
      <c r="AU375" s="243" t="s">
        <v>84</v>
      </c>
      <c r="AV375" s="13" t="s">
        <v>82</v>
      </c>
      <c r="AW375" s="13" t="s">
        <v>36</v>
      </c>
      <c r="AX375" s="13" t="s">
        <v>74</v>
      </c>
      <c r="AY375" s="243" t="s">
        <v>135</v>
      </c>
    </row>
    <row r="376" s="14" customFormat="1">
      <c r="A376" s="14"/>
      <c r="B376" s="244"/>
      <c r="C376" s="245"/>
      <c r="D376" s="235" t="s">
        <v>147</v>
      </c>
      <c r="E376" s="246" t="s">
        <v>19</v>
      </c>
      <c r="F376" s="247" t="s">
        <v>508</v>
      </c>
      <c r="G376" s="245"/>
      <c r="H376" s="248">
        <v>1.0800000000000001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147</v>
      </c>
      <c r="AU376" s="254" t="s">
        <v>84</v>
      </c>
      <c r="AV376" s="14" t="s">
        <v>84</v>
      </c>
      <c r="AW376" s="14" t="s">
        <v>36</v>
      </c>
      <c r="AX376" s="14" t="s">
        <v>74</v>
      </c>
      <c r="AY376" s="254" t="s">
        <v>135</v>
      </c>
    </row>
    <row r="377" s="13" customFormat="1">
      <c r="A377" s="13"/>
      <c r="B377" s="233"/>
      <c r="C377" s="234"/>
      <c r="D377" s="235" t="s">
        <v>147</v>
      </c>
      <c r="E377" s="236" t="s">
        <v>19</v>
      </c>
      <c r="F377" s="237" t="s">
        <v>469</v>
      </c>
      <c r="G377" s="234"/>
      <c r="H377" s="236" t="s">
        <v>19</v>
      </c>
      <c r="I377" s="238"/>
      <c r="J377" s="234"/>
      <c r="K377" s="234"/>
      <c r="L377" s="239"/>
      <c r="M377" s="240"/>
      <c r="N377" s="241"/>
      <c r="O377" s="241"/>
      <c r="P377" s="241"/>
      <c r="Q377" s="241"/>
      <c r="R377" s="241"/>
      <c r="S377" s="241"/>
      <c r="T377" s="24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3" t="s">
        <v>147</v>
      </c>
      <c r="AU377" s="243" t="s">
        <v>84</v>
      </c>
      <c r="AV377" s="13" t="s">
        <v>82</v>
      </c>
      <c r="AW377" s="13" t="s">
        <v>36</v>
      </c>
      <c r="AX377" s="13" t="s">
        <v>74</v>
      </c>
      <c r="AY377" s="243" t="s">
        <v>135</v>
      </c>
    </row>
    <row r="378" s="14" customFormat="1">
      <c r="A378" s="14"/>
      <c r="B378" s="244"/>
      <c r="C378" s="245"/>
      <c r="D378" s="235" t="s">
        <v>147</v>
      </c>
      <c r="E378" s="246" t="s">
        <v>19</v>
      </c>
      <c r="F378" s="247" t="s">
        <v>509</v>
      </c>
      <c r="G378" s="245"/>
      <c r="H378" s="248">
        <v>1.28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4" t="s">
        <v>147</v>
      </c>
      <c r="AU378" s="254" t="s">
        <v>84</v>
      </c>
      <c r="AV378" s="14" t="s">
        <v>84</v>
      </c>
      <c r="AW378" s="14" t="s">
        <v>36</v>
      </c>
      <c r="AX378" s="14" t="s">
        <v>74</v>
      </c>
      <c r="AY378" s="254" t="s">
        <v>135</v>
      </c>
    </row>
    <row r="379" s="13" customFormat="1">
      <c r="A379" s="13"/>
      <c r="B379" s="233"/>
      <c r="C379" s="234"/>
      <c r="D379" s="235" t="s">
        <v>147</v>
      </c>
      <c r="E379" s="236" t="s">
        <v>19</v>
      </c>
      <c r="F379" s="237" t="s">
        <v>425</v>
      </c>
      <c r="G379" s="234"/>
      <c r="H379" s="236" t="s">
        <v>19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147</v>
      </c>
      <c r="AU379" s="243" t="s">
        <v>84</v>
      </c>
      <c r="AV379" s="13" t="s">
        <v>82</v>
      </c>
      <c r="AW379" s="13" t="s">
        <v>36</v>
      </c>
      <c r="AX379" s="13" t="s">
        <v>74</v>
      </c>
      <c r="AY379" s="243" t="s">
        <v>135</v>
      </c>
    </row>
    <row r="380" s="14" customFormat="1">
      <c r="A380" s="14"/>
      <c r="B380" s="244"/>
      <c r="C380" s="245"/>
      <c r="D380" s="235" t="s">
        <v>147</v>
      </c>
      <c r="E380" s="246" t="s">
        <v>19</v>
      </c>
      <c r="F380" s="247" t="s">
        <v>510</v>
      </c>
      <c r="G380" s="245"/>
      <c r="H380" s="248">
        <v>2.5899999999999999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4" t="s">
        <v>147</v>
      </c>
      <c r="AU380" s="254" t="s">
        <v>84</v>
      </c>
      <c r="AV380" s="14" t="s">
        <v>84</v>
      </c>
      <c r="AW380" s="14" t="s">
        <v>36</v>
      </c>
      <c r="AX380" s="14" t="s">
        <v>74</v>
      </c>
      <c r="AY380" s="254" t="s">
        <v>135</v>
      </c>
    </row>
    <row r="381" s="15" customFormat="1">
      <c r="A381" s="15"/>
      <c r="B381" s="255"/>
      <c r="C381" s="256"/>
      <c r="D381" s="235" t="s">
        <v>147</v>
      </c>
      <c r="E381" s="257" t="s">
        <v>19</v>
      </c>
      <c r="F381" s="258" t="s">
        <v>152</v>
      </c>
      <c r="G381" s="256"/>
      <c r="H381" s="259">
        <v>18.369999999999997</v>
      </c>
      <c r="I381" s="260"/>
      <c r="J381" s="256"/>
      <c r="K381" s="256"/>
      <c r="L381" s="261"/>
      <c r="M381" s="262"/>
      <c r="N381" s="263"/>
      <c r="O381" s="263"/>
      <c r="P381" s="263"/>
      <c r="Q381" s="263"/>
      <c r="R381" s="263"/>
      <c r="S381" s="263"/>
      <c r="T381" s="26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5" t="s">
        <v>147</v>
      </c>
      <c r="AU381" s="265" t="s">
        <v>84</v>
      </c>
      <c r="AV381" s="15" t="s">
        <v>143</v>
      </c>
      <c r="AW381" s="15" t="s">
        <v>36</v>
      </c>
      <c r="AX381" s="15" t="s">
        <v>82</v>
      </c>
      <c r="AY381" s="265" t="s">
        <v>135</v>
      </c>
    </row>
    <row r="382" s="2" customFormat="1" ht="16.5" customHeight="1">
      <c r="A382" s="41"/>
      <c r="B382" s="42"/>
      <c r="C382" s="215" t="s">
        <v>7</v>
      </c>
      <c r="D382" s="215" t="s">
        <v>138</v>
      </c>
      <c r="E382" s="216" t="s">
        <v>515</v>
      </c>
      <c r="F382" s="217" t="s">
        <v>516</v>
      </c>
      <c r="G382" s="218" t="s">
        <v>141</v>
      </c>
      <c r="H382" s="219">
        <v>18.370000000000001</v>
      </c>
      <c r="I382" s="220"/>
      <c r="J382" s="221">
        <f>ROUND(I382*H382,2)</f>
        <v>0</v>
      </c>
      <c r="K382" s="217" t="s">
        <v>142</v>
      </c>
      <c r="L382" s="47"/>
      <c r="M382" s="222" t="s">
        <v>19</v>
      </c>
      <c r="N382" s="223" t="s">
        <v>45</v>
      </c>
      <c r="O382" s="87"/>
      <c r="P382" s="224">
        <f>O382*H382</f>
        <v>0</v>
      </c>
      <c r="Q382" s="224">
        <v>0.00012999999999999999</v>
      </c>
      <c r="R382" s="224">
        <f>Q382*H382</f>
        <v>0.0023880999999999998</v>
      </c>
      <c r="S382" s="224">
        <v>0</v>
      </c>
      <c r="T382" s="225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26" t="s">
        <v>143</v>
      </c>
      <c r="AT382" s="226" t="s">
        <v>138</v>
      </c>
      <c r="AU382" s="226" t="s">
        <v>84</v>
      </c>
      <c r="AY382" s="20" t="s">
        <v>135</v>
      </c>
      <c r="BE382" s="227">
        <f>IF(N382="základní",J382,0)</f>
        <v>0</v>
      </c>
      <c r="BF382" s="227">
        <f>IF(N382="snížená",J382,0)</f>
        <v>0</v>
      </c>
      <c r="BG382" s="227">
        <f>IF(N382="zákl. přenesená",J382,0)</f>
        <v>0</v>
      </c>
      <c r="BH382" s="227">
        <f>IF(N382="sníž. přenesená",J382,0)</f>
        <v>0</v>
      </c>
      <c r="BI382" s="227">
        <f>IF(N382="nulová",J382,0)</f>
        <v>0</v>
      </c>
      <c r="BJ382" s="20" t="s">
        <v>82</v>
      </c>
      <c r="BK382" s="227">
        <f>ROUND(I382*H382,2)</f>
        <v>0</v>
      </c>
      <c r="BL382" s="20" t="s">
        <v>143</v>
      </c>
      <c r="BM382" s="226" t="s">
        <v>517</v>
      </c>
    </row>
    <row r="383" s="2" customFormat="1">
      <c r="A383" s="41"/>
      <c r="B383" s="42"/>
      <c r="C383" s="43"/>
      <c r="D383" s="228" t="s">
        <v>145</v>
      </c>
      <c r="E383" s="43"/>
      <c r="F383" s="229" t="s">
        <v>518</v>
      </c>
      <c r="G383" s="43"/>
      <c r="H383" s="43"/>
      <c r="I383" s="230"/>
      <c r="J383" s="43"/>
      <c r="K383" s="43"/>
      <c r="L383" s="47"/>
      <c r="M383" s="231"/>
      <c r="N383" s="232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145</v>
      </c>
      <c r="AU383" s="20" t="s">
        <v>84</v>
      </c>
    </row>
    <row r="384" s="13" customFormat="1">
      <c r="A384" s="13"/>
      <c r="B384" s="233"/>
      <c r="C384" s="234"/>
      <c r="D384" s="235" t="s">
        <v>147</v>
      </c>
      <c r="E384" s="236" t="s">
        <v>19</v>
      </c>
      <c r="F384" s="237" t="s">
        <v>366</v>
      </c>
      <c r="G384" s="234"/>
      <c r="H384" s="236" t="s">
        <v>19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147</v>
      </c>
      <c r="AU384" s="243" t="s">
        <v>84</v>
      </c>
      <c r="AV384" s="13" t="s">
        <v>82</v>
      </c>
      <c r="AW384" s="13" t="s">
        <v>36</v>
      </c>
      <c r="AX384" s="13" t="s">
        <v>74</v>
      </c>
      <c r="AY384" s="243" t="s">
        <v>135</v>
      </c>
    </row>
    <row r="385" s="13" customFormat="1">
      <c r="A385" s="13"/>
      <c r="B385" s="233"/>
      <c r="C385" s="234"/>
      <c r="D385" s="235" t="s">
        <v>147</v>
      </c>
      <c r="E385" s="236" t="s">
        <v>19</v>
      </c>
      <c r="F385" s="237" t="s">
        <v>412</v>
      </c>
      <c r="G385" s="234"/>
      <c r="H385" s="236" t="s">
        <v>19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147</v>
      </c>
      <c r="AU385" s="243" t="s">
        <v>84</v>
      </c>
      <c r="AV385" s="13" t="s">
        <v>82</v>
      </c>
      <c r="AW385" s="13" t="s">
        <v>36</v>
      </c>
      <c r="AX385" s="13" t="s">
        <v>74</v>
      </c>
      <c r="AY385" s="243" t="s">
        <v>135</v>
      </c>
    </row>
    <row r="386" s="14" customFormat="1">
      <c r="A386" s="14"/>
      <c r="B386" s="244"/>
      <c r="C386" s="245"/>
      <c r="D386" s="235" t="s">
        <v>147</v>
      </c>
      <c r="E386" s="246" t="s">
        <v>19</v>
      </c>
      <c r="F386" s="247" t="s">
        <v>503</v>
      </c>
      <c r="G386" s="245"/>
      <c r="H386" s="248">
        <v>6.1799999999999997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147</v>
      </c>
      <c r="AU386" s="254" t="s">
        <v>84</v>
      </c>
      <c r="AV386" s="14" t="s">
        <v>84</v>
      </c>
      <c r="AW386" s="14" t="s">
        <v>36</v>
      </c>
      <c r="AX386" s="14" t="s">
        <v>74</v>
      </c>
      <c r="AY386" s="254" t="s">
        <v>135</v>
      </c>
    </row>
    <row r="387" s="13" customFormat="1">
      <c r="A387" s="13"/>
      <c r="B387" s="233"/>
      <c r="C387" s="234"/>
      <c r="D387" s="235" t="s">
        <v>147</v>
      </c>
      <c r="E387" s="236" t="s">
        <v>19</v>
      </c>
      <c r="F387" s="237" t="s">
        <v>417</v>
      </c>
      <c r="G387" s="234"/>
      <c r="H387" s="236" t="s">
        <v>19</v>
      </c>
      <c r="I387" s="238"/>
      <c r="J387" s="234"/>
      <c r="K387" s="234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147</v>
      </c>
      <c r="AU387" s="243" t="s">
        <v>84</v>
      </c>
      <c r="AV387" s="13" t="s">
        <v>82</v>
      </c>
      <c r="AW387" s="13" t="s">
        <v>36</v>
      </c>
      <c r="AX387" s="13" t="s">
        <v>74</v>
      </c>
      <c r="AY387" s="243" t="s">
        <v>135</v>
      </c>
    </row>
    <row r="388" s="14" customFormat="1">
      <c r="A388" s="14"/>
      <c r="B388" s="244"/>
      <c r="C388" s="245"/>
      <c r="D388" s="235" t="s">
        <v>147</v>
      </c>
      <c r="E388" s="246" t="s">
        <v>19</v>
      </c>
      <c r="F388" s="247" t="s">
        <v>504</v>
      </c>
      <c r="G388" s="245"/>
      <c r="H388" s="248">
        <v>2.5499999999999998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147</v>
      </c>
      <c r="AU388" s="254" t="s">
        <v>84</v>
      </c>
      <c r="AV388" s="14" t="s">
        <v>84</v>
      </c>
      <c r="AW388" s="14" t="s">
        <v>36</v>
      </c>
      <c r="AX388" s="14" t="s">
        <v>74</v>
      </c>
      <c r="AY388" s="254" t="s">
        <v>135</v>
      </c>
    </row>
    <row r="389" s="13" customFormat="1">
      <c r="A389" s="13"/>
      <c r="B389" s="233"/>
      <c r="C389" s="234"/>
      <c r="D389" s="235" t="s">
        <v>147</v>
      </c>
      <c r="E389" s="236" t="s">
        <v>19</v>
      </c>
      <c r="F389" s="237" t="s">
        <v>419</v>
      </c>
      <c r="G389" s="234"/>
      <c r="H389" s="236" t="s">
        <v>19</v>
      </c>
      <c r="I389" s="238"/>
      <c r="J389" s="234"/>
      <c r="K389" s="234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147</v>
      </c>
      <c r="AU389" s="243" t="s">
        <v>84</v>
      </c>
      <c r="AV389" s="13" t="s">
        <v>82</v>
      </c>
      <c r="AW389" s="13" t="s">
        <v>36</v>
      </c>
      <c r="AX389" s="13" t="s">
        <v>74</v>
      </c>
      <c r="AY389" s="243" t="s">
        <v>135</v>
      </c>
    </row>
    <row r="390" s="14" customFormat="1">
      <c r="A390" s="14"/>
      <c r="B390" s="244"/>
      <c r="C390" s="245"/>
      <c r="D390" s="235" t="s">
        <v>147</v>
      </c>
      <c r="E390" s="246" t="s">
        <v>19</v>
      </c>
      <c r="F390" s="247" t="s">
        <v>505</v>
      </c>
      <c r="G390" s="245"/>
      <c r="H390" s="248">
        <v>2.27</v>
      </c>
      <c r="I390" s="249"/>
      <c r="J390" s="245"/>
      <c r="K390" s="245"/>
      <c r="L390" s="250"/>
      <c r="M390" s="251"/>
      <c r="N390" s="252"/>
      <c r="O390" s="252"/>
      <c r="P390" s="252"/>
      <c r="Q390" s="252"/>
      <c r="R390" s="252"/>
      <c r="S390" s="252"/>
      <c r="T390" s="25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4" t="s">
        <v>147</v>
      </c>
      <c r="AU390" s="254" t="s">
        <v>84</v>
      </c>
      <c r="AV390" s="14" t="s">
        <v>84</v>
      </c>
      <c r="AW390" s="14" t="s">
        <v>36</v>
      </c>
      <c r="AX390" s="14" t="s">
        <v>74</v>
      </c>
      <c r="AY390" s="254" t="s">
        <v>135</v>
      </c>
    </row>
    <row r="391" s="13" customFormat="1">
      <c r="A391" s="13"/>
      <c r="B391" s="233"/>
      <c r="C391" s="234"/>
      <c r="D391" s="235" t="s">
        <v>147</v>
      </c>
      <c r="E391" s="236" t="s">
        <v>19</v>
      </c>
      <c r="F391" s="237" t="s">
        <v>436</v>
      </c>
      <c r="G391" s="234"/>
      <c r="H391" s="236" t="s">
        <v>19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147</v>
      </c>
      <c r="AU391" s="243" t="s">
        <v>84</v>
      </c>
      <c r="AV391" s="13" t="s">
        <v>82</v>
      </c>
      <c r="AW391" s="13" t="s">
        <v>36</v>
      </c>
      <c r="AX391" s="13" t="s">
        <v>74</v>
      </c>
      <c r="AY391" s="243" t="s">
        <v>135</v>
      </c>
    </row>
    <row r="392" s="14" customFormat="1">
      <c r="A392" s="14"/>
      <c r="B392" s="244"/>
      <c r="C392" s="245"/>
      <c r="D392" s="235" t="s">
        <v>147</v>
      </c>
      <c r="E392" s="246" t="s">
        <v>19</v>
      </c>
      <c r="F392" s="247" t="s">
        <v>506</v>
      </c>
      <c r="G392" s="245"/>
      <c r="H392" s="248">
        <v>1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147</v>
      </c>
      <c r="AU392" s="254" t="s">
        <v>84</v>
      </c>
      <c r="AV392" s="14" t="s">
        <v>84</v>
      </c>
      <c r="AW392" s="14" t="s">
        <v>36</v>
      </c>
      <c r="AX392" s="14" t="s">
        <v>74</v>
      </c>
      <c r="AY392" s="254" t="s">
        <v>135</v>
      </c>
    </row>
    <row r="393" s="13" customFormat="1">
      <c r="A393" s="13"/>
      <c r="B393" s="233"/>
      <c r="C393" s="234"/>
      <c r="D393" s="235" t="s">
        <v>147</v>
      </c>
      <c r="E393" s="236" t="s">
        <v>19</v>
      </c>
      <c r="F393" s="237" t="s">
        <v>438</v>
      </c>
      <c r="G393" s="234"/>
      <c r="H393" s="236" t="s">
        <v>19</v>
      </c>
      <c r="I393" s="238"/>
      <c r="J393" s="234"/>
      <c r="K393" s="234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147</v>
      </c>
      <c r="AU393" s="243" t="s">
        <v>84</v>
      </c>
      <c r="AV393" s="13" t="s">
        <v>82</v>
      </c>
      <c r="AW393" s="13" t="s">
        <v>36</v>
      </c>
      <c r="AX393" s="13" t="s">
        <v>74</v>
      </c>
      <c r="AY393" s="243" t="s">
        <v>135</v>
      </c>
    </row>
    <row r="394" s="14" customFormat="1">
      <c r="A394" s="14"/>
      <c r="B394" s="244"/>
      <c r="C394" s="245"/>
      <c r="D394" s="235" t="s">
        <v>147</v>
      </c>
      <c r="E394" s="246" t="s">
        <v>19</v>
      </c>
      <c r="F394" s="247" t="s">
        <v>507</v>
      </c>
      <c r="G394" s="245"/>
      <c r="H394" s="248">
        <v>1.4199999999999999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147</v>
      </c>
      <c r="AU394" s="254" t="s">
        <v>84</v>
      </c>
      <c r="AV394" s="14" t="s">
        <v>84</v>
      </c>
      <c r="AW394" s="14" t="s">
        <v>36</v>
      </c>
      <c r="AX394" s="14" t="s">
        <v>74</v>
      </c>
      <c r="AY394" s="254" t="s">
        <v>135</v>
      </c>
    </row>
    <row r="395" s="13" customFormat="1">
      <c r="A395" s="13"/>
      <c r="B395" s="233"/>
      <c r="C395" s="234"/>
      <c r="D395" s="235" t="s">
        <v>147</v>
      </c>
      <c r="E395" s="236" t="s">
        <v>19</v>
      </c>
      <c r="F395" s="237" t="s">
        <v>495</v>
      </c>
      <c r="G395" s="234"/>
      <c r="H395" s="236" t="s">
        <v>19</v>
      </c>
      <c r="I395" s="238"/>
      <c r="J395" s="234"/>
      <c r="K395" s="234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147</v>
      </c>
      <c r="AU395" s="243" t="s">
        <v>84</v>
      </c>
      <c r="AV395" s="13" t="s">
        <v>82</v>
      </c>
      <c r="AW395" s="13" t="s">
        <v>36</v>
      </c>
      <c r="AX395" s="13" t="s">
        <v>74</v>
      </c>
      <c r="AY395" s="243" t="s">
        <v>135</v>
      </c>
    </row>
    <row r="396" s="14" customFormat="1">
      <c r="A396" s="14"/>
      <c r="B396" s="244"/>
      <c r="C396" s="245"/>
      <c r="D396" s="235" t="s">
        <v>147</v>
      </c>
      <c r="E396" s="246" t="s">
        <v>19</v>
      </c>
      <c r="F396" s="247" t="s">
        <v>508</v>
      </c>
      <c r="G396" s="245"/>
      <c r="H396" s="248">
        <v>1.0800000000000001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4" t="s">
        <v>147</v>
      </c>
      <c r="AU396" s="254" t="s">
        <v>84</v>
      </c>
      <c r="AV396" s="14" t="s">
        <v>84</v>
      </c>
      <c r="AW396" s="14" t="s">
        <v>36</v>
      </c>
      <c r="AX396" s="14" t="s">
        <v>74</v>
      </c>
      <c r="AY396" s="254" t="s">
        <v>135</v>
      </c>
    </row>
    <row r="397" s="13" customFormat="1">
      <c r="A397" s="13"/>
      <c r="B397" s="233"/>
      <c r="C397" s="234"/>
      <c r="D397" s="235" t="s">
        <v>147</v>
      </c>
      <c r="E397" s="236" t="s">
        <v>19</v>
      </c>
      <c r="F397" s="237" t="s">
        <v>469</v>
      </c>
      <c r="G397" s="234"/>
      <c r="H397" s="236" t="s">
        <v>19</v>
      </c>
      <c r="I397" s="238"/>
      <c r="J397" s="234"/>
      <c r="K397" s="234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147</v>
      </c>
      <c r="AU397" s="243" t="s">
        <v>84</v>
      </c>
      <c r="AV397" s="13" t="s">
        <v>82</v>
      </c>
      <c r="AW397" s="13" t="s">
        <v>36</v>
      </c>
      <c r="AX397" s="13" t="s">
        <v>74</v>
      </c>
      <c r="AY397" s="243" t="s">
        <v>135</v>
      </c>
    </row>
    <row r="398" s="14" customFormat="1">
      <c r="A398" s="14"/>
      <c r="B398" s="244"/>
      <c r="C398" s="245"/>
      <c r="D398" s="235" t="s">
        <v>147</v>
      </c>
      <c r="E398" s="246" t="s">
        <v>19</v>
      </c>
      <c r="F398" s="247" t="s">
        <v>509</v>
      </c>
      <c r="G398" s="245"/>
      <c r="H398" s="248">
        <v>1.28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4" t="s">
        <v>147</v>
      </c>
      <c r="AU398" s="254" t="s">
        <v>84</v>
      </c>
      <c r="AV398" s="14" t="s">
        <v>84</v>
      </c>
      <c r="AW398" s="14" t="s">
        <v>36</v>
      </c>
      <c r="AX398" s="14" t="s">
        <v>74</v>
      </c>
      <c r="AY398" s="254" t="s">
        <v>135</v>
      </c>
    </row>
    <row r="399" s="13" customFormat="1">
      <c r="A399" s="13"/>
      <c r="B399" s="233"/>
      <c r="C399" s="234"/>
      <c r="D399" s="235" t="s">
        <v>147</v>
      </c>
      <c r="E399" s="236" t="s">
        <v>19</v>
      </c>
      <c r="F399" s="237" t="s">
        <v>425</v>
      </c>
      <c r="G399" s="234"/>
      <c r="H399" s="236" t="s">
        <v>19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147</v>
      </c>
      <c r="AU399" s="243" t="s">
        <v>84</v>
      </c>
      <c r="AV399" s="13" t="s">
        <v>82</v>
      </c>
      <c r="AW399" s="13" t="s">
        <v>36</v>
      </c>
      <c r="AX399" s="13" t="s">
        <v>74</v>
      </c>
      <c r="AY399" s="243" t="s">
        <v>135</v>
      </c>
    </row>
    <row r="400" s="14" customFormat="1">
      <c r="A400" s="14"/>
      <c r="B400" s="244"/>
      <c r="C400" s="245"/>
      <c r="D400" s="235" t="s">
        <v>147</v>
      </c>
      <c r="E400" s="246" t="s">
        <v>19</v>
      </c>
      <c r="F400" s="247" t="s">
        <v>510</v>
      </c>
      <c r="G400" s="245"/>
      <c r="H400" s="248">
        <v>2.5899999999999999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147</v>
      </c>
      <c r="AU400" s="254" t="s">
        <v>84</v>
      </c>
      <c r="AV400" s="14" t="s">
        <v>84</v>
      </c>
      <c r="AW400" s="14" t="s">
        <v>36</v>
      </c>
      <c r="AX400" s="14" t="s">
        <v>74</v>
      </c>
      <c r="AY400" s="254" t="s">
        <v>135</v>
      </c>
    </row>
    <row r="401" s="15" customFormat="1">
      <c r="A401" s="15"/>
      <c r="B401" s="255"/>
      <c r="C401" s="256"/>
      <c r="D401" s="235" t="s">
        <v>147</v>
      </c>
      <c r="E401" s="257" t="s">
        <v>19</v>
      </c>
      <c r="F401" s="258" t="s">
        <v>152</v>
      </c>
      <c r="G401" s="256"/>
      <c r="H401" s="259">
        <v>18.369999999999997</v>
      </c>
      <c r="I401" s="260"/>
      <c r="J401" s="256"/>
      <c r="K401" s="256"/>
      <c r="L401" s="261"/>
      <c r="M401" s="262"/>
      <c r="N401" s="263"/>
      <c r="O401" s="263"/>
      <c r="P401" s="263"/>
      <c r="Q401" s="263"/>
      <c r="R401" s="263"/>
      <c r="S401" s="263"/>
      <c r="T401" s="264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5" t="s">
        <v>147</v>
      </c>
      <c r="AU401" s="265" t="s">
        <v>84</v>
      </c>
      <c r="AV401" s="15" t="s">
        <v>143</v>
      </c>
      <c r="AW401" s="15" t="s">
        <v>36</v>
      </c>
      <c r="AX401" s="15" t="s">
        <v>82</v>
      </c>
      <c r="AY401" s="265" t="s">
        <v>135</v>
      </c>
    </row>
    <row r="402" s="2" customFormat="1" ht="24.15" customHeight="1">
      <c r="A402" s="41"/>
      <c r="B402" s="42"/>
      <c r="C402" s="215" t="s">
        <v>317</v>
      </c>
      <c r="D402" s="215" t="s">
        <v>138</v>
      </c>
      <c r="E402" s="216" t="s">
        <v>519</v>
      </c>
      <c r="F402" s="217" t="s">
        <v>520</v>
      </c>
      <c r="G402" s="218" t="s">
        <v>211</v>
      </c>
      <c r="H402" s="219">
        <v>42.219999999999999</v>
      </c>
      <c r="I402" s="220"/>
      <c r="J402" s="221">
        <f>ROUND(I402*H402,2)</f>
        <v>0</v>
      </c>
      <c r="K402" s="217" t="s">
        <v>142</v>
      </c>
      <c r="L402" s="47"/>
      <c r="M402" s="222" t="s">
        <v>19</v>
      </c>
      <c r="N402" s="223" t="s">
        <v>45</v>
      </c>
      <c r="O402" s="87"/>
      <c r="P402" s="224">
        <f>O402*H402</f>
        <v>0</v>
      </c>
      <c r="Q402" s="224">
        <v>2.0000000000000002E-05</v>
      </c>
      <c r="R402" s="224">
        <f>Q402*H402</f>
        <v>0.00084440000000000003</v>
      </c>
      <c r="S402" s="224">
        <v>0</v>
      </c>
      <c r="T402" s="225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26" t="s">
        <v>143</v>
      </c>
      <c r="AT402" s="226" t="s">
        <v>138</v>
      </c>
      <c r="AU402" s="226" t="s">
        <v>84</v>
      </c>
      <c r="AY402" s="20" t="s">
        <v>135</v>
      </c>
      <c r="BE402" s="227">
        <f>IF(N402="základní",J402,0)</f>
        <v>0</v>
      </c>
      <c r="BF402" s="227">
        <f>IF(N402="snížená",J402,0)</f>
        <v>0</v>
      </c>
      <c r="BG402" s="227">
        <f>IF(N402="zákl. přenesená",J402,0)</f>
        <v>0</v>
      </c>
      <c r="BH402" s="227">
        <f>IF(N402="sníž. přenesená",J402,0)</f>
        <v>0</v>
      </c>
      <c r="BI402" s="227">
        <f>IF(N402="nulová",J402,0)</f>
        <v>0</v>
      </c>
      <c r="BJ402" s="20" t="s">
        <v>82</v>
      </c>
      <c r="BK402" s="227">
        <f>ROUND(I402*H402,2)</f>
        <v>0</v>
      </c>
      <c r="BL402" s="20" t="s">
        <v>143</v>
      </c>
      <c r="BM402" s="226" t="s">
        <v>521</v>
      </c>
    </row>
    <row r="403" s="2" customFormat="1">
      <c r="A403" s="41"/>
      <c r="B403" s="42"/>
      <c r="C403" s="43"/>
      <c r="D403" s="228" t="s">
        <v>145</v>
      </c>
      <c r="E403" s="43"/>
      <c r="F403" s="229" t="s">
        <v>522</v>
      </c>
      <c r="G403" s="43"/>
      <c r="H403" s="43"/>
      <c r="I403" s="230"/>
      <c r="J403" s="43"/>
      <c r="K403" s="43"/>
      <c r="L403" s="47"/>
      <c r="M403" s="231"/>
      <c r="N403" s="232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145</v>
      </c>
      <c r="AU403" s="20" t="s">
        <v>84</v>
      </c>
    </row>
    <row r="404" s="13" customFormat="1">
      <c r="A404" s="13"/>
      <c r="B404" s="233"/>
      <c r="C404" s="234"/>
      <c r="D404" s="235" t="s">
        <v>147</v>
      </c>
      <c r="E404" s="236" t="s">
        <v>19</v>
      </c>
      <c r="F404" s="237" t="s">
        <v>366</v>
      </c>
      <c r="G404" s="234"/>
      <c r="H404" s="236" t="s">
        <v>19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147</v>
      </c>
      <c r="AU404" s="243" t="s">
        <v>84</v>
      </c>
      <c r="AV404" s="13" t="s">
        <v>82</v>
      </c>
      <c r="AW404" s="13" t="s">
        <v>36</v>
      </c>
      <c r="AX404" s="13" t="s">
        <v>74</v>
      </c>
      <c r="AY404" s="243" t="s">
        <v>135</v>
      </c>
    </row>
    <row r="405" s="13" customFormat="1">
      <c r="A405" s="13"/>
      <c r="B405" s="233"/>
      <c r="C405" s="234"/>
      <c r="D405" s="235" t="s">
        <v>147</v>
      </c>
      <c r="E405" s="236" t="s">
        <v>19</v>
      </c>
      <c r="F405" s="237" t="s">
        <v>412</v>
      </c>
      <c r="G405" s="234"/>
      <c r="H405" s="236" t="s">
        <v>19</v>
      </c>
      <c r="I405" s="238"/>
      <c r="J405" s="234"/>
      <c r="K405" s="234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147</v>
      </c>
      <c r="AU405" s="243" t="s">
        <v>84</v>
      </c>
      <c r="AV405" s="13" t="s">
        <v>82</v>
      </c>
      <c r="AW405" s="13" t="s">
        <v>36</v>
      </c>
      <c r="AX405" s="13" t="s">
        <v>74</v>
      </c>
      <c r="AY405" s="243" t="s">
        <v>135</v>
      </c>
    </row>
    <row r="406" s="14" customFormat="1">
      <c r="A406" s="14"/>
      <c r="B406" s="244"/>
      <c r="C406" s="245"/>
      <c r="D406" s="235" t="s">
        <v>147</v>
      </c>
      <c r="E406" s="246" t="s">
        <v>19</v>
      </c>
      <c r="F406" s="247" t="s">
        <v>523</v>
      </c>
      <c r="G406" s="245"/>
      <c r="H406" s="248">
        <v>10.699999999999999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147</v>
      </c>
      <c r="AU406" s="254" t="s">
        <v>84</v>
      </c>
      <c r="AV406" s="14" t="s">
        <v>84</v>
      </c>
      <c r="AW406" s="14" t="s">
        <v>36</v>
      </c>
      <c r="AX406" s="14" t="s">
        <v>74</v>
      </c>
      <c r="AY406" s="254" t="s">
        <v>135</v>
      </c>
    </row>
    <row r="407" s="14" customFormat="1">
      <c r="A407" s="14"/>
      <c r="B407" s="244"/>
      <c r="C407" s="245"/>
      <c r="D407" s="235" t="s">
        <v>147</v>
      </c>
      <c r="E407" s="246" t="s">
        <v>19</v>
      </c>
      <c r="F407" s="247" t="s">
        <v>524</v>
      </c>
      <c r="G407" s="245"/>
      <c r="H407" s="248">
        <v>0.29999999999999999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147</v>
      </c>
      <c r="AU407" s="254" t="s">
        <v>84</v>
      </c>
      <c r="AV407" s="14" t="s">
        <v>84</v>
      </c>
      <c r="AW407" s="14" t="s">
        <v>36</v>
      </c>
      <c r="AX407" s="14" t="s">
        <v>74</v>
      </c>
      <c r="AY407" s="254" t="s">
        <v>135</v>
      </c>
    </row>
    <row r="408" s="14" customFormat="1">
      <c r="A408" s="14"/>
      <c r="B408" s="244"/>
      <c r="C408" s="245"/>
      <c r="D408" s="235" t="s">
        <v>147</v>
      </c>
      <c r="E408" s="246" t="s">
        <v>19</v>
      </c>
      <c r="F408" s="247" t="s">
        <v>525</v>
      </c>
      <c r="G408" s="245"/>
      <c r="H408" s="248">
        <v>0.59999999999999998</v>
      </c>
      <c r="I408" s="249"/>
      <c r="J408" s="245"/>
      <c r="K408" s="245"/>
      <c r="L408" s="250"/>
      <c r="M408" s="251"/>
      <c r="N408" s="252"/>
      <c r="O408" s="252"/>
      <c r="P408" s="252"/>
      <c r="Q408" s="252"/>
      <c r="R408" s="252"/>
      <c r="S408" s="252"/>
      <c r="T408" s="25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4" t="s">
        <v>147</v>
      </c>
      <c r="AU408" s="254" t="s">
        <v>84</v>
      </c>
      <c r="AV408" s="14" t="s">
        <v>84</v>
      </c>
      <c r="AW408" s="14" t="s">
        <v>36</v>
      </c>
      <c r="AX408" s="14" t="s">
        <v>74</v>
      </c>
      <c r="AY408" s="254" t="s">
        <v>135</v>
      </c>
    </row>
    <row r="409" s="13" customFormat="1">
      <c r="A409" s="13"/>
      <c r="B409" s="233"/>
      <c r="C409" s="234"/>
      <c r="D409" s="235" t="s">
        <v>147</v>
      </c>
      <c r="E409" s="236" t="s">
        <v>19</v>
      </c>
      <c r="F409" s="237" t="s">
        <v>417</v>
      </c>
      <c r="G409" s="234"/>
      <c r="H409" s="236" t="s">
        <v>19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147</v>
      </c>
      <c r="AU409" s="243" t="s">
        <v>84</v>
      </c>
      <c r="AV409" s="13" t="s">
        <v>82</v>
      </c>
      <c r="AW409" s="13" t="s">
        <v>36</v>
      </c>
      <c r="AX409" s="13" t="s">
        <v>74</v>
      </c>
      <c r="AY409" s="243" t="s">
        <v>135</v>
      </c>
    </row>
    <row r="410" s="14" customFormat="1">
      <c r="A410" s="14"/>
      <c r="B410" s="244"/>
      <c r="C410" s="245"/>
      <c r="D410" s="235" t="s">
        <v>147</v>
      </c>
      <c r="E410" s="246" t="s">
        <v>19</v>
      </c>
      <c r="F410" s="247" t="s">
        <v>526</v>
      </c>
      <c r="G410" s="245"/>
      <c r="H410" s="248">
        <v>6.9400000000000004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147</v>
      </c>
      <c r="AU410" s="254" t="s">
        <v>84</v>
      </c>
      <c r="AV410" s="14" t="s">
        <v>84</v>
      </c>
      <c r="AW410" s="14" t="s">
        <v>36</v>
      </c>
      <c r="AX410" s="14" t="s">
        <v>74</v>
      </c>
      <c r="AY410" s="254" t="s">
        <v>135</v>
      </c>
    </row>
    <row r="411" s="13" customFormat="1">
      <c r="A411" s="13"/>
      <c r="B411" s="233"/>
      <c r="C411" s="234"/>
      <c r="D411" s="235" t="s">
        <v>147</v>
      </c>
      <c r="E411" s="236" t="s">
        <v>19</v>
      </c>
      <c r="F411" s="237" t="s">
        <v>419</v>
      </c>
      <c r="G411" s="234"/>
      <c r="H411" s="236" t="s">
        <v>19</v>
      </c>
      <c r="I411" s="238"/>
      <c r="J411" s="234"/>
      <c r="K411" s="234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147</v>
      </c>
      <c r="AU411" s="243" t="s">
        <v>84</v>
      </c>
      <c r="AV411" s="13" t="s">
        <v>82</v>
      </c>
      <c r="AW411" s="13" t="s">
        <v>36</v>
      </c>
      <c r="AX411" s="13" t="s">
        <v>74</v>
      </c>
      <c r="AY411" s="243" t="s">
        <v>135</v>
      </c>
    </row>
    <row r="412" s="14" customFormat="1">
      <c r="A412" s="14"/>
      <c r="B412" s="244"/>
      <c r="C412" s="245"/>
      <c r="D412" s="235" t="s">
        <v>147</v>
      </c>
      <c r="E412" s="246" t="s">
        <v>19</v>
      </c>
      <c r="F412" s="247" t="s">
        <v>527</v>
      </c>
      <c r="G412" s="245"/>
      <c r="H412" s="248">
        <v>4.75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147</v>
      </c>
      <c r="AU412" s="254" t="s">
        <v>84</v>
      </c>
      <c r="AV412" s="14" t="s">
        <v>84</v>
      </c>
      <c r="AW412" s="14" t="s">
        <v>36</v>
      </c>
      <c r="AX412" s="14" t="s">
        <v>74</v>
      </c>
      <c r="AY412" s="254" t="s">
        <v>135</v>
      </c>
    </row>
    <row r="413" s="13" customFormat="1">
      <c r="A413" s="13"/>
      <c r="B413" s="233"/>
      <c r="C413" s="234"/>
      <c r="D413" s="235" t="s">
        <v>147</v>
      </c>
      <c r="E413" s="236" t="s">
        <v>19</v>
      </c>
      <c r="F413" s="237" t="s">
        <v>436</v>
      </c>
      <c r="G413" s="234"/>
      <c r="H413" s="236" t="s">
        <v>19</v>
      </c>
      <c r="I413" s="238"/>
      <c r="J413" s="234"/>
      <c r="K413" s="234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147</v>
      </c>
      <c r="AU413" s="243" t="s">
        <v>84</v>
      </c>
      <c r="AV413" s="13" t="s">
        <v>82</v>
      </c>
      <c r="AW413" s="13" t="s">
        <v>36</v>
      </c>
      <c r="AX413" s="13" t="s">
        <v>74</v>
      </c>
      <c r="AY413" s="243" t="s">
        <v>135</v>
      </c>
    </row>
    <row r="414" s="14" customFormat="1">
      <c r="A414" s="14"/>
      <c r="B414" s="244"/>
      <c r="C414" s="245"/>
      <c r="D414" s="235" t="s">
        <v>147</v>
      </c>
      <c r="E414" s="246" t="s">
        <v>19</v>
      </c>
      <c r="F414" s="247" t="s">
        <v>528</v>
      </c>
      <c r="G414" s="245"/>
      <c r="H414" s="248">
        <v>2.9900000000000002</v>
      </c>
      <c r="I414" s="249"/>
      <c r="J414" s="245"/>
      <c r="K414" s="245"/>
      <c r="L414" s="250"/>
      <c r="M414" s="251"/>
      <c r="N414" s="252"/>
      <c r="O414" s="252"/>
      <c r="P414" s="252"/>
      <c r="Q414" s="252"/>
      <c r="R414" s="252"/>
      <c r="S414" s="252"/>
      <c r="T414" s="25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4" t="s">
        <v>147</v>
      </c>
      <c r="AU414" s="254" t="s">
        <v>84</v>
      </c>
      <c r="AV414" s="14" t="s">
        <v>84</v>
      </c>
      <c r="AW414" s="14" t="s">
        <v>36</v>
      </c>
      <c r="AX414" s="14" t="s">
        <v>74</v>
      </c>
      <c r="AY414" s="254" t="s">
        <v>135</v>
      </c>
    </row>
    <row r="415" s="13" customFormat="1">
      <c r="A415" s="13"/>
      <c r="B415" s="233"/>
      <c r="C415" s="234"/>
      <c r="D415" s="235" t="s">
        <v>147</v>
      </c>
      <c r="E415" s="236" t="s">
        <v>19</v>
      </c>
      <c r="F415" s="237" t="s">
        <v>438</v>
      </c>
      <c r="G415" s="234"/>
      <c r="H415" s="236" t="s">
        <v>19</v>
      </c>
      <c r="I415" s="238"/>
      <c r="J415" s="234"/>
      <c r="K415" s="234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147</v>
      </c>
      <c r="AU415" s="243" t="s">
        <v>84</v>
      </c>
      <c r="AV415" s="13" t="s">
        <v>82</v>
      </c>
      <c r="AW415" s="13" t="s">
        <v>36</v>
      </c>
      <c r="AX415" s="13" t="s">
        <v>74</v>
      </c>
      <c r="AY415" s="243" t="s">
        <v>135</v>
      </c>
    </row>
    <row r="416" s="14" customFormat="1">
      <c r="A416" s="14"/>
      <c r="B416" s="244"/>
      <c r="C416" s="245"/>
      <c r="D416" s="235" t="s">
        <v>147</v>
      </c>
      <c r="E416" s="246" t="s">
        <v>19</v>
      </c>
      <c r="F416" s="247" t="s">
        <v>529</v>
      </c>
      <c r="G416" s="245"/>
      <c r="H416" s="248">
        <v>3.75</v>
      </c>
      <c r="I416" s="249"/>
      <c r="J416" s="245"/>
      <c r="K416" s="245"/>
      <c r="L416" s="250"/>
      <c r="M416" s="251"/>
      <c r="N416" s="252"/>
      <c r="O416" s="252"/>
      <c r="P416" s="252"/>
      <c r="Q416" s="252"/>
      <c r="R416" s="252"/>
      <c r="S416" s="252"/>
      <c r="T416" s="25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4" t="s">
        <v>147</v>
      </c>
      <c r="AU416" s="254" t="s">
        <v>84</v>
      </c>
      <c r="AV416" s="14" t="s">
        <v>84</v>
      </c>
      <c r="AW416" s="14" t="s">
        <v>36</v>
      </c>
      <c r="AX416" s="14" t="s">
        <v>74</v>
      </c>
      <c r="AY416" s="254" t="s">
        <v>135</v>
      </c>
    </row>
    <row r="417" s="13" customFormat="1">
      <c r="A417" s="13"/>
      <c r="B417" s="233"/>
      <c r="C417" s="234"/>
      <c r="D417" s="235" t="s">
        <v>147</v>
      </c>
      <c r="E417" s="236" t="s">
        <v>19</v>
      </c>
      <c r="F417" s="237" t="s">
        <v>421</v>
      </c>
      <c r="G417" s="234"/>
      <c r="H417" s="236" t="s">
        <v>19</v>
      </c>
      <c r="I417" s="238"/>
      <c r="J417" s="234"/>
      <c r="K417" s="234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147</v>
      </c>
      <c r="AU417" s="243" t="s">
        <v>84</v>
      </c>
      <c r="AV417" s="13" t="s">
        <v>82</v>
      </c>
      <c r="AW417" s="13" t="s">
        <v>36</v>
      </c>
      <c r="AX417" s="13" t="s">
        <v>74</v>
      </c>
      <c r="AY417" s="243" t="s">
        <v>135</v>
      </c>
    </row>
    <row r="418" s="14" customFormat="1">
      <c r="A418" s="14"/>
      <c r="B418" s="244"/>
      <c r="C418" s="245"/>
      <c r="D418" s="235" t="s">
        <v>147</v>
      </c>
      <c r="E418" s="246" t="s">
        <v>19</v>
      </c>
      <c r="F418" s="247" t="s">
        <v>530</v>
      </c>
      <c r="G418" s="245"/>
      <c r="H418" s="248">
        <v>1.6000000000000001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147</v>
      </c>
      <c r="AU418" s="254" t="s">
        <v>84</v>
      </c>
      <c r="AV418" s="14" t="s">
        <v>84</v>
      </c>
      <c r="AW418" s="14" t="s">
        <v>36</v>
      </c>
      <c r="AX418" s="14" t="s">
        <v>74</v>
      </c>
      <c r="AY418" s="254" t="s">
        <v>135</v>
      </c>
    </row>
    <row r="419" s="13" customFormat="1">
      <c r="A419" s="13"/>
      <c r="B419" s="233"/>
      <c r="C419" s="234"/>
      <c r="D419" s="235" t="s">
        <v>147</v>
      </c>
      <c r="E419" s="236" t="s">
        <v>19</v>
      </c>
      <c r="F419" s="237" t="s">
        <v>423</v>
      </c>
      <c r="G419" s="234"/>
      <c r="H419" s="236" t="s">
        <v>19</v>
      </c>
      <c r="I419" s="238"/>
      <c r="J419" s="234"/>
      <c r="K419" s="234"/>
      <c r="L419" s="239"/>
      <c r="M419" s="240"/>
      <c r="N419" s="241"/>
      <c r="O419" s="241"/>
      <c r="P419" s="241"/>
      <c r="Q419" s="241"/>
      <c r="R419" s="241"/>
      <c r="S419" s="241"/>
      <c r="T419" s="24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3" t="s">
        <v>147</v>
      </c>
      <c r="AU419" s="243" t="s">
        <v>84</v>
      </c>
      <c r="AV419" s="13" t="s">
        <v>82</v>
      </c>
      <c r="AW419" s="13" t="s">
        <v>36</v>
      </c>
      <c r="AX419" s="13" t="s">
        <v>74</v>
      </c>
      <c r="AY419" s="243" t="s">
        <v>135</v>
      </c>
    </row>
    <row r="420" s="14" customFormat="1">
      <c r="A420" s="14"/>
      <c r="B420" s="244"/>
      <c r="C420" s="245"/>
      <c r="D420" s="235" t="s">
        <v>147</v>
      </c>
      <c r="E420" s="246" t="s">
        <v>19</v>
      </c>
      <c r="F420" s="247" t="s">
        <v>531</v>
      </c>
      <c r="G420" s="245"/>
      <c r="H420" s="248">
        <v>3.29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147</v>
      </c>
      <c r="AU420" s="254" t="s">
        <v>84</v>
      </c>
      <c r="AV420" s="14" t="s">
        <v>84</v>
      </c>
      <c r="AW420" s="14" t="s">
        <v>36</v>
      </c>
      <c r="AX420" s="14" t="s">
        <v>74</v>
      </c>
      <c r="AY420" s="254" t="s">
        <v>135</v>
      </c>
    </row>
    <row r="421" s="13" customFormat="1">
      <c r="A421" s="13"/>
      <c r="B421" s="233"/>
      <c r="C421" s="234"/>
      <c r="D421" s="235" t="s">
        <v>147</v>
      </c>
      <c r="E421" s="236" t="s">
        <v>19</v>
      </c>
      <c r="F421" s="237" t="s">
        <v>425</v>
      </c>
      <c r="G421" s="234"/>
      <c r="H421" s="236" t="s">
        <v>19</v>
      </c>
      <c r="I421" s="238"/>
      <c r="J421" s="234"/>
      <c r="K421" s="234"/>
      <c r="L421" s="239"/>
      <c r="M421" s="240"/>
      <c r="N421" s="241"/>
      <c r="O421" s="241"/>
      <c r="P421" s="241"/>
      <c r="Q421" s="241"/>
      <c r="R421" s="241"/>
      <c r="S421" s="241"/>
      <c r="T421" s="24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3" t="s">
        <v>147</v>
      </c>
      <c r="AU421" s="243" t="s">
        <v>84</v>
      </c>
      <c r="AV421" s="13" t="s">
        <v>82</v>
      </c>
      <c r="AW421" s="13" t="s">
        <v>36</v>
      </c>
      <c r="AX421" s="13" t="s">
        <v>74</v>
      </c>
      <c r="AY421" s="243" t="s">
        <v>135</v>
      </c>
    </row>
    <row r="422" s="14" customFormat="1">
      <c r="A422" s="14"/>
      <c r="B422" s="244"/>
      <c r="C422" s="245"/>
      <c r="D422" s="235" t="s">
        <v>147</v>
      </c>
      <c r="E422" s="246" t="s">
        <v>19</v>
      </c>
      <c r="F422" s="247" t="s">
        <v>532</v>
      </c>
      <c r="G422" s="245"/>
      <c r="H422" s="248">
        <v>6.7000000000000002</v>
      </c>
      <c r="I422" s="249"/>
      <c r="J422" s="245"/>
      <c r="K422" s="245"/>
      <c r="L422" s="250"/>
      <c r="M422" s="251"/>
      <c r="N422" s="252"/>
      <c r="O422" s="252"/>
      <c r="P422" s="252"/>
      <c r="Q422" s="252"/>
      <c r="R422" s="252"/>
      <c r="S422" s="252"/>
      <c r="T422" s="25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4" t="s">
        <v>147</v>
      </c>
      <c r="AU422" s="254" t="s">
        <v>84</v>
      </c>
      <c r="AV422" s="14" t="s">
        <v>84</v>
      </c>
      <c r="AW422" s="14" t="s">
        <v>36</v>
      </c>
      <c r="AX422" s="14" t="s">
        <v>74</v>
      </c>
      <c r="AY422" s="254" t="s">
        <v>135</v>
      </c>
    </row>
    <row r="423" s="14" customFormat="1">
      <c r="A423" s="14"/>
      <c r="B423" s="244"/>
      <c r="C423" s="245"/>
      <c r="D423" s="235" t="s">
        <v>147</v>
      </c>
      <c r="E423" s="246" t="s">
        <v>19</v>
      </c>
      <c r="F423" s="247" t="s">
        <v>525</v>
      </c>
      <c r="G423" s="245"/>
      <c r="H423" s="248">
        <v>0.59999999999999998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147</v>
      </c>
      <c r="AU423" s="254" t="s">
        <v>84</v>
      </c>
      <c r="AV423" s="14" t="s">
        <v>84</v>
      </c>
      <c r="AW423" s="14" t="s">
        <v>36</v>
      </c>
      <c r="AX423" s="14" t="s">
        <v>74</v>
      </c>
      <c r="AY423" s="254" t="s">
        <v>135</v>
      </c>
    </row>
    <row r="424" s="15" customFormat="1">
      <c r="A424" s="15"/>
      <c r="B424" s="255"/>
      <c r="C424" s="256"/>
      <c r="D424" s="235" t="s">
        <v>147</v>
      </c>
      <c r="E424" s="257" t="s">
        <v>19</v>
      </c>
      <c r="F424" s="258" t="s">
        <v>152</v>
      </c>
      <c r="G424" s="256"/>
      <c r="H424" s="259">
        <v>42.220000000000006</v>
      </c>
      <c r="I424" s="260"/>
      <c r="J424" s="256"/>
      <c r="K424" s="256"/>
      <c r="L424" s="261"/>
      <c r="M424" s="262"/>
      <c r="N424" s="263"/>
      <c r="O424" s="263"/>
      <c r="P424" s="263"/>
      <c r="Q424" s="263"/>
      <c r="R424" s="263"/>
      <c r="S424" s="263"/>
      <c r="T424" s="264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5" t="s">
        <v>147</v>
      </c>
      <c r="AU424" s="265" t="s">
        <v>84</v>
      </c>
      <c r="AV424" s="15" t="s">
        <v>143</v>
      </c>
      <c r="AW424" s="15" t="s">
        <v>36</v>
      </c>
      <c r="AX424" s="15" t="s">
        <v>82</v>
      </c>
      <c r="AY424" s="265" t="s">
        <v>135</v>
      </c>
    </row>
    <row r="425" s="2" customFormat="1" ht="24.15" customHeight="1">
      <c r="A425" s="41"/>
      <c r="B425" s="42"/>
      <c r="C425" s="215" t="s">
        <v>324</v>
      </c>
      <c r="D425" s="215" t="s">
        <v>138</v>
      </c>
      <c r="E425" s="216" t="s">
        <v>533</v>
      </c>
      <c r="F425" s="217" t="s">
        <v>534</v>
      </c>
      <c r="G425" s="218" t="s">
        <v>314</v>
      </c>
      <c r="H425" s="219">
        <v>5</v>
      </c>
      <c r="I425" s="220"/>
      <c r="J425" s="221">
        <f>ROUND(I425*H425,2)</f>
        <v>0</v>
      </c>
      <c r="K425" s="217" t="s">
        <v>142</v>
      </c>
      <c r="L425" s="47"/>
      <c r="M425" s="222" t="s">
        <v>19</v>
      </c>
      <c r="N425" s="223" t="s">
        <v>45</v>
      </c>
      <c r="O425" s="87"/>
      <c r="P425" s="224">
        <f>O425*H425</f>
        <v>0</v>
      </c>
      <c r="Q425" s="224">
        <v>0.017770000000000001</v>
      </c>
      <c r="R425" s="224">
        <f>Q425*H425</f>
        <v>0.088850000000000012</v>
      </c>
      <c r="S425" s="224">
        <v>0</v>
      </c>
      <c r="T425" s="225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26" t="s">
        <v>143</v>
      </c>
      <c r="AT425" s="226" t="s">
        <v>138</v>
      </c>
      <c r="AU425" s="226" t="s">
        <v>84</v>
      </c>
      <c r="AY425" s="20" t="s">
        <v>135</v>
      </c>
      <c r="BE425" s="227">
        <f>IF(N425="základní",J425,0)</f>
        <v>0</v>
      </c>
      <c r="BF425" s="227">
        <f>IF(N425="snížená",J425,0)</f>
        <v>0</v>
      </c>
      <c r="BG425" s="227">
        <f>IF(N425="zákl. přenesená",J425,0)</f>
        <v>0</v>
      </c>
      <c r="BH425" s="227">
        <f>IF(N425="sníž. přenesená",J425,0)</f>
        <v>0</v>
      </c>
      <c r="BI425" s="227">
        <f>IF(N425="nulová",J425,0)</f>
        <v>0</v>
      </c>
      <c r="BJ425" s="20" t="s">
        <v>82</v>
      </c>
      <c r="BK425" s="227">
        <f>ROUND(I425*H425,2)</f>
        <v>0</v>
      </c>
      <c r="BL425" s="20" t="s">
        <v>143</v>
      </c>
      <c r="BM425" s="226" t="s">
        <v>535</v>
      </c>
    </row>
    <row r="426" s="2" customFormat="1">
      <c r="A426" s="41"/>
      <c r="B426" s="42"/>
      <c r="C426" s="43"/>
      <c r="D426" s="228" t="s">
        <v>145</v>
      </c>
      <c r="E426" s="43"/>
      <c r="F426" s="229" t="s">
        <v>536</v>
      </c>
      <c r="G426" s="43"/>
      <c r="H426" s="43"/>
      <c r="I426" s="230"/>
      <c r="J426" s="43"/>
      <c r="K426" s="43"/>
      <c r="L426" s="47"/>
      <c r="M426" s="231"/>
      <c r="N426" s="232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145</v>
      </c>
      <c r="AU426" s="20" t="s">
        <v>84</v>
      </c>
    </row>
    <row r="427" s="13" customFormat="1">
      <c r="A427" s="13"/>
      <c r="B427" s="233"/>
      <c r="C427" s="234"/>
      <c r="D427" s="235" t="s">
        <v>147</v>
      </c>
      <c r="E427" s="236" t="s">
        <v>19</v>
      </c>
      <c r="F427" s="237" t="s">
        <v>366</v>
      </c>
      <c r="G427" s="234"/>
      <c r="H427" s="236" t="s">
        <v>19</v>
      </c>
      <c r="I427" s="238"/>
      <c r="J427" s="234"/>
      <c r="K427" s="234"/>
      <c r="L427" s="239"/>
      <c r="M427" s="240"/>
      <c r="N427" s="241"/>
      <c r="O427" s="241"/>
      <c r="P427" s="241"/>
      <c r="Q427" s="241"/>
      <c r="R427" s="241"/>
      <c r="S427" s="241"/>
      <c r="T427" s="24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3" t="s">
        <v>147</v>
      </c>
      <c r="AU427" s="243" t="s">
        <v>84</v>
      </c>
      <c r="AV427" s="13" t="s">
        <v>82</v>
      </c>
      <c r="AW427" s="13" t="s">
        <v>36</v>
      </c>
      <c r="AX427" s="13" t="s">
        <v>74</v>
      </c>
      <c r="AY427" s="243" t="s">
        <v>135</v>
      </c>
    </row>
    <row r="428" s="13" customFormat="1">
      <c r="A428" s="13"/>
      <c r="B428" s="233"/>
      <c r="C428" s="234"/>
      <c r="D428" s="235" t="s">
        <v>147</v>
      </c>
      <c r="E428" s="236" t="s">
        <v>19</v>
      </c>
      <c r="F428" s="237" t="s">
        <v>537</v>
      </c>
      <c r="G428" s="234"/>
      <c r="H428" s="236" t="s">
        <v>19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147</v>
      </c>
      <c r="AU428" s="243" t="s">
        <v>84</v>
      </c>
      <c r="AV428" s="13" t="s">
        <v>82</v>
      </c>
      <c r="AW428" s="13" t="s">
        <v>36</v>
      </c>
      <c r="AX428" s="13" t="s">
        <v>74</v>
      </c>
      <c r="AY428" s="243" t="s">
        <v>135</v>
      </c>
    </row>
    <row r="429" s="13" customFormat="1">
      <c r="A429" s="13"/>
      <c r="B429" s="233"/>
      <c r="C429" s="234"/>
      <c r="D429" s="235" t="s">
        <v>147</v>
      </c>
      <c r="E429" s="236" t="s">
        <v>19</v>
      </c>
      <c r="F429" s="237" t="s">
        <v>417</v>
      </c>
      <c r="G429" s="234"/>
      <c r="H429" s="236" t="s">
        <v>19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147</v>
      </c>
      <c r="AU429" s="243" t="s">
        <v>84</v>
      </c>
      <c r="AV429" s="13" t="s">
        <v>82</v>
      </c>
      <c r="AW429" s="13" t="s">
        <v>36</v>
      </c>
      <c r="AX429" s="13" t="s">
        <v>74</v>
      </c>
      <c r="AY429" s="243" t="s">
        <v>135</v>
      </c>
    </row>
    <row r="430" s="14" customFormat="1">
      <c r="A430" s="14"/>
      <c r="B430" s="244"/>
      <c r="C430" s="245"/>
      <c r="D430" s="235" t="s">
        <v>147</v>
      </c>
      <c r="E430" s="246" t="s">
        <v>19</v>
      </c>
      <c r="F430" s="247" t="s">
        <v>82</v>
      </c>
      <c r="G430" s="245"/>
      <c r="H430" s="248">
        <v>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147</v>
      </c>
      <c r="AU430" s="254" t="s">
        <v>84</v>
      </c>
      <c r="AV430" s="14" t="s">
        <v>84</v>
      </c>
      <c r="AW430" s="14" t="s">
        <v>36</v>
      </c>
      <c r="AX430" s="14" t="s">
        <v>74</v>
      </c>
      <c r="AY430" s="254" t="s">
        <v>135</v>
      </c>
    </row>
    <row r="431" s="13" customFormat="1">
      <c r="A431" s="13"/>
      <c r="B431" s="233"/>
      <c r="C431" s="234"/>
      <c r="D431" s="235" t="s">
        <v>147</v>
      </c>
      <c r="E431" s="236" t="s">
        <v>19</v>
      </c>
      <c r="F431" s="237" t="s">
        <v>436</v>
      </c>
      <c r="G431" s="234"/>
      <c r="H431" s="236" t="s">
        <v>19</v>
      </c>
      <c r="I431" s="238"/>
      <c r="J431" s="234"/>
      <c r="K431" s="234"/>
      <c r="L431" s="239"/>
      <c r="M431" s="240"/>
      <c r="N431" s="241"/>
      <c r="O431" s="241"/>
      <c r="P431" s="241"/>
      <c r="Q431" s="241"/>
      <c r="R431" s="241"/>
      <c r="S431" s="241"/>
      <c r="T431" s="24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3" t="s">
        <v>147</v>
      </c>
      <c r="AU431" s="243" t="s">
        <v>84</v>
      </c>
      <c r="AV431" s="13" t="s">
        <v>82</v>
      </c>
      <c r="AW431" s="13" t="s">
        <v>36</v>
      </c>
      <c r="AX431" s="13" t="s">
        <v>74</v>
      </c>
      <c r="AY431" s="243" t="s">
        <v>135</v>
      </c>
    </row>
    <row r="432" s="14" customFormat="1">
      <c r="A432" s="14"/>
      <c r="B432" s="244"/>
      <c r="C432" s="245"/>
      <c r="D432" s="235" t="s">
        <v>147</v>
      </c>
      <c r="E432" s="246" t="s">
        <v>19</v>
      </c>
      <c r="F432" s="247" t="s">
        <v>82</v>
      </c>
      <c r="G432" s="245"/>
      <c r="H432" s="248">
        <v>1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4" t="s">
        <v>147</v>
      </c>
      <c r="AU432" s="254" t="s">
        <v>84</v>
      </c>
      <c r="AV432" s="14" t="s">
        <v>84</v>
      </c>
      <c r="AW432" s="14" t="s">
        <v>36</v>
      </c>
      <c r="AX432" s="14" t="s">
        <v>74</v>
      </c>
      <c r="AY432" s="254" t="s">
        <v>135</v>
      </c>
    </row>
    <row r="433" s="13" customFormat="1">
      <c r="A433" s="13"/>
      <c r="B433" s="233"/>
      <c r="C433" s="234"/>
      <c r="D433" s="235" t="s">
        <v>147</v>
      </c>
      <c r="E433" s="236" t="s">
        <v>19</v>
      </c>
      <c r="F433" s="237" t="s">
        <v>438</v>
      </c>
      <c r="G433" s="234"/>
      <c r="H433" s="236" t="s">
        <v>19</v>
      </c>
      <c r="I433" s="238"/>
      <c r="J433" s="234"/>
      <c r="K433" s="234"/>
      <c r="L433" s="239"/>
      <c r="M433" s="240"/>
      <c r="N433" s="241"/>
      <c r="O433" s="241"/>
      <c r="P433" s="241"/>
      <c r="Q433" s="241"/>
      <c r="R433" s="241"/>
      <c r="S433" s="241"/>
      <c r="T433" s="24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3" t="s">
        <v>147</v>
      </c>
      <c r="AU433" s="243" t="s">
        <v>84</v>
      </c>
      <c r="AV433" s="13" t="s">
        <v>82</v>
      </c>
      <c r="AW433" s="13" t="s">
        <v>36</v>
      </c>
      <c r="AX433" s="13" t="s">
        <v>74</v>
      </c>
      <c r="AY433" s="243" t="s">
        <v>135</v>
      </c>
    </row>
    <row r="434" s="14" customFormat="1">
      <c r="A434" s="14"/>
      <c r="B434" s="244"/>
      <c r="C434" s="245"/>
      <c r="D434" s="235" t="s">
        <v>147</v>
      </c>
      <c r="E434" s="246" t="s">
        <v>19</v>
      </c>
      <c r="F434" s="247" t="s">
        <v>82</v>
      </c>
      <c r="G434" s="245"/>
      <c r="H434" s="248">
        <v>1</v>
      </c>
      <c r="I434" s="249"/>
      <c r="J434" s="245"/>
      <c r="K434" s="245"/>
      <c r="L434" s="250"/>
      <c r="M434" s="251"/>
      <c r="N434" s="252"/>
      <c r="O434" s="252"/>
      <c r="P434" s="252"/>
      <c r="Q434" s="252"/>
      <c r="R434" s="252"/>
      <c r="S434" s="252"/>
      <c r="T434" s="25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4" t="s">
        <v>147</v>
      </c>
      <c r="AU434" s="254" t="s">
        <v>84</v>
      </c>
      <c r="AV434" s="14" t="s">
        <v>84</v>
      </c>
      <c r="AW434" s="14" t="s">
        <v>36</v>
      </c>
      <c r="AX434" s="14" t="s">
        <v>74</v>
      </c>
      <c r="AY434" s="254" t="s">
        <v>135</v>
      </c>
    </row>
    <row r="435" s="16" customFormat="1">
      <c r="A435" s="16"/>
      <c r="B435" s="266"/>
      <c r="C435" s="267"/>
      <c r="D435" s="235" t="s">
        <v>147</v>
      </c>
      <c r="E435" s="268" t="s">
        <v>19</v>
      </c>
      <c r="F435" s="269" t="s">
        <v>251</v>
      </c>
      <c r="G435" s="267"/>
      <c r="H435" s="270">
        <v>3</v>
      </c>
      <c r="I435" s="271"/>
      <c r="J435" s="267"/>
      <c r="K435" s="267"/>
      <c r="L435" s="272"/>
      <c r="M435" s="273"/>
      <c r="N435" s="274"/>
      <c r="O435" s="274"/>
      <c r="P435" s="274"/>
      <c r="Q435" s="274"/>
      <c r="R435" s="274"/>
      <c r="S435" s="274"/>
      <c r="T435" s="275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276" t="s">
        <v>147</v>
      </c>
      <c r="AU435" s="276" t="s">
        <v>84</v>
      </c>
      <c r="AV435" s="16" t="s">
        <v>157</v>
      </c>
      <c r="AW435" s="16" t="s">
        <v>36</v>
      </c>
      <c r="AX435" s="16" t="s">
        <v>74</v>
      </c>
      <c r="AY435" s="276" t="s">
        <v>135</v>
      </c>
    </row>
    <row r="436" s="13" customFormat="1">
      <c r="A436" s="13"/>
      <c r="B436" s="233"/>
      <c r="C436" s="234"/>
      <c r="D436" s="235" t="s">
        <v>147</v>
      </c>
      <c r="E436" s="236" t="s">
        <v>19</v>
      </c>
      <c r="F436" s="237" t="s">
        <v>538</v>
      </c>
      <c r="G436" s="234"/>
      <c r="H436" s="236" t="s">
        <v>19</v>
      </c>
      <c r="I436" s="238"/>
      <c r="J436" s="234"/>
      <c r="K436" s="234"/>
      <c r="L436" s="239"/>
      <c r="M436" s="240"/>
      <c r="N436" s="241"/>
      <c r="O436" s="241"/>
      <c r="P436" s="241"/>
      <c r="Q436" s="241"/>
      <c r="R436" s="241"/>
      <c r="S436" s="241"/>
      <c r="T436" s="24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3" t="s">
        <v>147</v>
      </c>
      <c r="AU436" s="243" t="s">
        <v>84</v>
      </c>
      <c r="AV436" s="13" t="s">
        <v>82</v>
      </c>
      <c r="AW436" s="13" t="s">
        <v>36</v>
      </c>
      <c r="AX436" s="13" t="s">
        <v>74</v>
      </c>
      <c r="AY436" s="243" t="s">
        <v>135</v>
      </c>
    </row>
    <row r="437" s="13" customFormat="1">
      <c r="A437" s="13"/>
      <c r="B437" s="233"/>
      <c r="C437" s="234"/>
      <c r="D437" s="235" t="s">
        <v>147</v>
      </c>
      <c r="E437" s="236" t="s">
        <v>19</v>
      </c>
      <c r="F437" s="237" t="s">
        <v>419</v>
      </c>
      <c r="G437" s="234"/>
      <c r="H437" s="236" t="s">
        <v>19</v>
      </c>
      <c r="I437" s="238"/>
      <c r="J437" s="234"/>
      <c r="K437" s="234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147</v>
      </c>
      <c r="AU437" s="243" t="s">
        <v>84</v>
      </c>
      <c r="AV437" s="13" t="s">
        <v>82</v>
      </c>
      <c r="AW437" s="13" t="s">
        <v>36</v>
      </c>
      <c r="AX437" s="13" t="s">
        <v>74</v>
      </c>
      <c r="AY437" s="243" t="s">
        <v>135</v>
      </c>
    </row>
    <row r="438" s="14" customFormat="1">
      <c r="A438" s="14"/>
      <c r="B438" s="244"/>
      <c r="C438" s="245"/>
      <c r="D438" s="235" t="s">
        <v>147</v>
      </c>
      <c r="E438" s="246" t="s">
        <v>19</v>
      </c>
      <c r="F438" s="247" t="s">
        <v>82</v>
      </c>
      <c r="G438" s="245"/>
      <c r="H438" s="248">
        <v>1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147</v>
      </c>
      <c r="AU438" s="254" t="s">
        <v>84</v>
      </c>
      <c r="AV438" s="14" t="s">
        <v>84</v>
      </c>
      <c r="AW438" s="14" t="s">
        <v>36</v>
      </c>
      <c r="AX438" s="14" t="s">
        <v>74</v>
      </c>
      <c r="AY438" s="254" t="s">
        <v>135</v>
      </c>
    </row>
    <row r="439" s="16" customFormat="1">
      <c r="A439" s="16"/>
      <c r="B439" s="266"/>
      <c r="C439" s="267"/>
      <c r="D439" s="235" t="s">
        <v>147</v>
      </c>
      <c r="E439" s="268" t="s">
        <v>19</v>
      </c>
      <c r="F439" s="269" t="s">
        <v>251</v>
      </c>
      <c r="G439" s="267"/>
      <c r="H439" s="270">
        <v>1</v>
      </c>
      <c r="I439" s="271"/>
      <c r="J439" s="267"/>
      <c r="K439" s="267"/>
      <c r="L439" s="272"/>
      <c r="M439" s="273"/>
      <c r="N439" s="274"/>
      <c r="O439" s="274"/>
      <c r="P439" s="274"/>
      <c r="Q439" s="274"/>
      <c r="R439" s="274"/>
      <c r="S439" s="274"/>
      <c r="T439" s="275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76" t="s">
        <v>147</v>
      </c>
      <c r="AU439" s="276" t="s">
        <v>84</v>
      </c>
      <c r="AV439" s="16" t="s">
        <v>157</v>
      </c>
      <c r="AW439" s="16" t="s">
        <v>36</v>
      </c>
      <c r="AX439" s="16" t="s">
        <v>74</v>
      </c>
      <c r="AY439" s="276" t="s">
        <v>135</v>
      </c>
    </row>
    <row r="440" s="13" customFormat="1">
      <c r="A440" s="13"/>
      <c r="B440" s="233"/>
      <c r="C440" s="234"/>
      <c r="D440" s="235" t="s">
        <v>147</v>
      </c>
      <c r="E440" s="236" t="s">
        <v>19</v>
      </c>
      <c r="F440" s="237" t="s">
        <v>539</v>
      </c>
      <c r="G440" s="234"/>
      <c r="H440" s="236" t="s">
        <v>19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147</v>
      </c>
      <c r="AU440" s="243" t="s">
        <v>84</v>
      </c>
      <c r="AV440" s="13" t="s">
        <v>82</v>
      </c>
      <c r="AW440" s="13" t="s">
        <v>36</v>
      </c>
      <c r="AX440" s="13" t="s">
        <v>74</v>
      </c>
      <c r="AY440" s="243" t="s">
        <v>135</v>
      </c>
    </row>
    <row r="441" s="13" customFormat="1">
      <c r="A441" s="13"/>
      <c r="B441" s="233"/>
      <c r="C441" s="234"/>
      <c r="D441" s="235" t="s">
        <v>147</v>
      </c>
      <c r="E441" s="236" t="s">
        <v>19</v>
      </c>
      <c r="F441" s="237" t="s">
        <v>540</v>
      </c>
      <c r="G441" s="234"/>
      <c r="H441" s="236" t="s">
        <v>19</v>
      </c>
      <c r="I441" s="238"/>
      <c r="J441" s="234"/>
      <c r="K441" s="234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147</v>
      </c>
      <c r="AU441" s="243" t="s">
        <v>84</v>
      </c>
      <c r="AV441" s="13" t="s">
        <v>82</v>
      </c>
      <c r="AW441" s="13" t="s">
        <v>36</v>
      </c>
      <c r="AX441" s="13" t="s">
        <v>74</v>
      </c>
      <c r="AY441" s="243" t="s">
        <v>135</v>
      </c>
    </row>
    <row r="442" s="14" customFormat="1">
      <c r="A442" s="14"/>
      <c r="B442" s="244"/>
      <c r="C442" s="245"/>
      <c r="D442" s="235" t="s">
        <v>147</v>
      </c>
      <c r="E442" s="246" t="s">
        <v>19</v>
      </c>
      <c r="F442" s="247" t="s">
        <v>82</v>
      </c>
      <c r="G442" s="245"/>
      <c r="H442" s="248">
        <v>1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147</v>
      </c>
      <c r="AU442" s="254" t="s">
        <v>84</v>
      </c>
      <c r="AV442" s="14" t="s">
        <v>84</v>
      </c>
      <c r="AW442" s="14" t="s">
        <v>36</v>
      </c>
      <c r="AX442" s="14" t="s">
        <v>74</v>
      </c>
      <c r="AY442" s="254" t="s">
        <v>135</v>
      </c>
    </row>
    <row r="443" s="16" customFormat="1">
      <c r="A443" s="16"/>
      <c r="B443" s="266"/>
      <c r="C443" s="267"/>
      <c r="D443" s="235" t="s">
        <v>147</v>
      </c>
      <c r="E443" s="268" t="s">
        <v>19</v>
      </c>
      <c r="F443" s="269" t="s">
        <v>251</v>
      </c>
      <c r="G443" s="267"/>
      <c r="H443" s="270">
        <v>1</v>
      </c>
      <c r="I443" s="271"/>
      <c r="J443" s="267"/>
      <c r="K443" s="267"/>
      <c r="L443" s="272"/>
      <c r="M443" s="273"/>
      <c r="N443" s="274"/>
      <c r="O443" s="274"/>
      <c r="P443" s="274"/>
      <c r="Q443" s="274"/>
      <c r="R443" s="274"/>
      <c r="S443" s="274"/>
      <c r="T443" s="275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76" t="s">
        <v>147</v>
      </c>
      <c r="AU443" s="276" t="s">
        <v>84</v>
      </c>
      <c r="AV443" s="16" t="s">
        <v>157</v>
      </c>
      <c r="AW443" s="16" t="s">
        <v>36</v>
      </c>
      <c r="AX443" s="16" t="s">
        <v>74</v>
      </c>
      <c r="AY443" s="276" t="s">
        <v>135</v>
      </c>
    </row>
    <row r="444" s="15" customFormat="1">
      <c r="A444" s="15"/>
      <c r="B444" s="255"/>
      <c r="C444" s="256"/>
      <c r="D444" s="235" t="s">
        <v>147</v>
      </c>
      <c r="E444" s="257" t="s">
        <v>19</v>
      </c>
      <c r="F444" s="258" t="s">
        <v>152</v>
      </c>
      <c r="G444" s="256"/>
      <c r="H444" s="259">
        <v>5</v>
      </c>
      <c r="I444" s="260"/>
      <c r="J444" s="256"/>
      <c r="K444" s="256"/>
      <c r="L444" s="261"/>
      <c r="M444" s="262"/>
      <c r="N444" s="263"/>
      <c r="O444" s="263"/>
      <c r="P444" s="263"/>
      <c r="Q444" s="263"/>
      <c r="R444" s="263"/>
      <c r="S444" s="263"/>
      <c r="T444" s="264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65" t="s">
        <v>147</v>
      </c>
      <c r="AU444" s="265" t="s">
        <v>84</v>
      </c>
      <c r="AV444" s="15" t="s">
        <v>143</v>
      </c>
      <c r="AW444" s="15" t="s">
        <v>36</v>
      </c>
      <c r="AX444" s="15" t="s">
        <v>82</v>
      </c>
      <c r="AY444" s="265" t="s">
        <v>135</v>
      </c>
    </row>
    <row r="445" s="2" customFormat="1" ht="16.5" customHeight="1">
      <c r="A445" s="41"/>
      <c r="B445" s="42"/>
      <c r="C445" s="283" t="s">
        <v>332</v>
      </c>
      <c r="D445" s="283" t="s">
        <v>367</v>
      </c>
      <c r="E445" s="284" t="s">
        <v>541</v>
      </c>
      <c r="F445" s="285" t="s">
        <v>542</v>
      </c>
      <c r="G445" s="286" t="s">
        <v>314</v>
      </c>
      <c r="H445" s="287">
        <v>3</v>
      </c>
      <c r="I445" s="288"/>
      <c r="J445" s="289">
        <f>ROUND(I445*H445,2)</f>
        <v>0</v>
      </c>
      <c r="K445" s="285" t="s">
        <v>142</v>
      </c>
      <c r="L445" s="290"/>
      <c r="M445" s="291" t="s">
        <v>19</v>
      </c>
      <c r="N445" s="292" t="s">
        <v>45</v>
      </c>
      <c r="O445" s="87"/>
      <c r="P445" s="224">
        <f>O445*H445</f>
        <v>0</v>
      </c>
      <c r="Q445" s="224">
        <v>0.01201</v>
      </c>
      <c r="R445" s="224">
        <f>Q445*H445</f>
        <v>0.03603</v>
      </c>
      <c r="S445" s="224">
        <v>0</v>
      </c>
      <c r="T445" s="225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26" t="s">
        <v>202</v>
      </c>
      <c r="AT445" s="226" t="s">
        <v>367</v>
      </c>
      <c r="AU445" s="226" t="s">
        <v>84</v>
      </c>
      <c r="AY445" s="20" t="s">
        <v>135</v>
      </c>
      <c r="BE445" s="227">
        <f>IF(N445="základní",J445,0)</f>
        <v>0</v>
      </c>
      <c r="BF445" s="227">
        <f>IF(N445="snížená",J445,0)</f>
        <v>0</v>
      </c>
      <c r="BG445" s="227">
        <f>IF(N445="zákl. přenesená",J445,0)</f>
        <v>0</v>
      </c>
      <c r="BH445" s="227">
        <f>IF(N445="sníž. přenesená",J445,0)</f>
        <v>0</v>
      </c>
      <c r="BI445" s="227">
        <f>IF(N445="nulová",J445,0)</f>
        <v>0</v>
      </c>
      <c r="BJ445" s="20" t="s">
        <v>82</v>
      </c>
      <c r="BK445" s="227">
        <f>ROUND(I445*H445,2)</f>
        <v>0</v>
      </c>
      <c r="BL445" s="20" t="s">
        <v>143</v>
      </c>
      <c r="BM445" s="226" t="s">
        <v>543</v>
      </c>
    </row>
    <row r="446" s="13" customFormat="1">
      <c r="A446" s="13"/>
      <c r="B446" s="233"/>
      <c r="C446" s="234"/>
      <c r="D446" s="235" t="s">
        <v>147</v>
      </c>
      <c r="E446" s="236" t="s">
        <v>19</v>
      </c>
      <c r="F446" s="237" t="s">
        <v>366</v>
      </c>
      <c r="G446" s="234"/>
      <c r="H446" s="236" t="s">
        <v>19</v>
      </c>
      <c r="I446" s="238"/>
      <c r="J446" s="234"/>
      <c r="K446" s="234"/>
      <c r="L446" s="239"/>
      <c r="M446" s="240"/>
      <c r="N446" s="241"/>
      <c r="O446" s="241"/>
      <c r="P446" s="241"/>
      <c r="Q446" s="241"/>
      <c r="R446" s="241"/>
      <c r="S446" s="241"/>
      <c r="T446" s="24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3" t="s">
        <v>147</v>
      </c>
      <c r="AU446" s="243" t="s">
        <v>84</v>
      </c>
      <c r="AV446" s="13" t="s">
        <v>82</v>
      </c>
      <c r="AW446" s="13" t="s">
        <v>36</v>
      </c>
      <c r="AX446" s="13" t="s">
        <v>74</v>
      </c>
      <c r="AY446" s="243" t="s">
        <v>135</v>
      </c>
    </row>
    <row r="447" s="13" customFormat="1">
      <c r="A447" s="13"/>
      <c r="B447" s="233"/>
      <c r="C447" s="234"/>
      <c r="D447" s="235" t="s">
        <v>147</v>
      </c>
      <c r="E447" s="236" t="s">
        <v>19</v>
      </c>
      <c r="F447" s="237" t="s">
        <v>537</v>
      </c>
      <c r="G447" s="234"/>
      <c r="H447" s="236" t="s">
        <v>19</v>
      </c>
      <c r="I447" s="238"/>
      <c r="J447" s="234"/>
      <c r="K447" s="234"/>
      <c r="L447" s="239"/>
      <c r="M447" s="240"/>
      <c r="N447" s="241"/>
      <c r="O447" s="241"/>
      <c r="P447" s="241"/>
      <c r="Q447" s="241"/>
      <c r="R447" s="241"/>
      <c r="S447" s="241"/>
      <c r="T447" s="24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3" t="s">
        <v>147</v>
      </c>
      <c r="AU447" s="243" t="s">
        <v>84</v>
      </c>
      <c r="AV447" s="13" t="s">
        <v>82</v>
      </c>
      <c r="AW447" s="13" t="s">
        <v>36</v>
      </c>
      <c r="AX447" s="13" t="s">
        <v>74</v>
      </c>
      <c r="AY447" s="243" t="s">
        <v>135</v>
      </c>
    </row>
    <row r="448" s="13" customFormat="1">
      <c r="A448" s="13"/>
      <c r="B448" s="233"/>
      <c r="C448" s="234"/>
      <c r="D448" s="235" t="s">
        <v>147</v>
      </c>
      <c r="E448" s="236" t="s">
        <v>19</v>
      </c>
      <c r="F448" s="237" t="s">
        <v>417</v>
      </c>
      <c r="G448" s="234"/>
      <c r="H448" s="236" t="s">
        <v>19</v>
      </c>
      <c r="I448" s="238"/>
      <c r="J448" s="234"/>
      <c r="K448" s="234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147</v>
      </c>
      <c r="AU448" s="243" t="s">
        <v>84</v>
      </c>
      <c r="AV448" s="13" t="s">
        <v>82</v>
      </c>
      <c r="AW448" s="13" t="s">
        <v>36</v>
      </c>
      <c r="AX448" s="13" t="s">
        <v>74</v>
      </c>
      <c r="AY448" s="243" t="s">
        <v>135</v>
      </c>
    </row>
    <row r="449" s="14" customFormat="1">
      <c r="A449" s="14"/>
      <c r="B449" s="244"/>
      <c r="C449" s="245"/>
      <c r="D449" s="235" t="s">
        <v>147</v>
      </c>
      <c r="E449" s="246" t="s">
        <v>19</v>
      </c>
      <c r="F449" s="247" t="s">
        <v>82</v>
      </c>
      <c r="G449" s="245"/>
      <c r="H449" s="248">
        <v>1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147</v>
      </c>
      <c r="AU449" s="254" t="s">
        <v>84</v>
      </c>
      <c r="AV449" s="14" t="s">
        <v>84</v>
      </c>
      <c r="AW449" s="14" t="s">
        <v>36</v>
      </c>
      <c r="AX449" s="14" t="s">
        <v>74</v>
      </c>
      <c r="AY449" s="254" t="s">
        <v>135</v>
      </c>
    </row>
    <row r="450" s="13" customFormat="1">
      <c r="A450" s="13"/>
      <c r="B450" s="233"/>
      <c r="C450" s="234"/>
      <c r="D450" s="235" t="s">
        <v>147</v>
      </c>
      <c r="E450" s="236" t="s">
        <v>19</v>
      </c>
      <c r="F450" s="237" t="s">
        <v>436</v>
      </c>
      <c r="G450" s="234"/>
      <c r="H450" s="236" t="s">
        <v>19</v>
      </c>
      <c r="I450" s="238"/>
      <c r="J450" s="234"/>
      <c r="K450" s="234"/>
      <c r="L450" s="239"/>
      <c r="M450" s="240"/>
      <c r="N450" s="241"/>
      <c r="O450" s="241"/>
      <c r="P450" s="241"/>
      <c r="Q450" s="241"/>
      <c r="R450" s="241"/>
      <c r="S450" s="241"/>
      <c r="T450" s="24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3" t="s">
        <v>147</v>
      </c>
      <c r="AU450" s="243" t="s">
        <v>84</v>
      </c>
      <c r="AV450" s="13" t="s">
        <v>82</v>
      </c>
      <c r="AW450" s="13" t="s">
        <v>36</v>
      </c>
      <c r="AX450" s="13" t="s">
        <v>74</v>
      </c>
      <c r="AY450" s="243" t="s">
        <v>135</v>
      </c>
    </row>
    <row r="451" s="14" customFormat="1">
      <c r="A451" s="14"/>
      <c r="B451" s="244"/>
      <c r="C451" s="245"/>
      <c r="D451" s="235" t="s">
        <v>147</v>
      </c>
      <c r="E451" s="246" t="s">
        <v>19</v>
      </c>
      <c r="F451" s="247" t="s">
        <v>82</v>
      </c>
      <c r="G451" s="245"/>
      <c r="H451" s="248">
        <v>1</v>
      </c>
      <c r="I451" s="249"/>
      <c r="J451" s="245"/>
      <c r="K451" s="245"/>
      <c r="L451" s="250"/>
      <c r="M451" s="251"/>
      <c r="N451" s="252"/>
      <c r="O451" s="252"/>
      <c r="P451" s="252"/>
      <c r="Q451" s="252"/>
      <c r="R451" s="252"/>
      <c r="S451" s="252"/>
      <c r="T451" s="25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4" t="s">
        <v>147</v>
      </c>
      <c r="AU451" s="254" t="s">
        <v>84</v>
      </c>
      <c r="AV451" s="14" t="s">
        <v>84</v>
      </c>
      <c r="AW451" s="14" t="s">
        <v>36</v>
      </c>
      <c r="AX451" s="14" t="s">
        <v>74</v>
      </c>
      <c r="AY451" s="254" t="s">
        <v>135</v>
      </c>
    </row>
    <row r="452" s="13" customFormat="1">
      <c r="A452" s="13"/>
      <c r="B452" s="233"/>
      <c r="C452" s="234"/>
      <c r="D452" s="235" t="s">
        <v>147</v>
      </c>
      <c r="E452" s="236" t="s">
        <v>19</v>
      </c>
      <c r="F452" s="237" t="s">
        <v>438</v>
      </c>
      <c r="G452" s="234"/>
      <c r="H452" s="236" t="s">
        <v>19</v>
      </c>
      <c r="I452" s="238"/>
      <c r="J452" s="234"/>
      <c r="K452" s="234"/>
      <c r="L452" s="239"/>
      <c r="M452" s="240"/>
      <c r="N452" s="241"/>
      <c r="O452" s="241"/>
      <c r="P452" s="241"/>
      <c r="Q452" s="241"/>
      <c r="R452" s="241"/>
      <c r="S452" s="241"/>
      <c r="T452" s="24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3" t="s">
        <v>147</v>
      </c>
      <c r="AU452" s="243" t="s">
        <v>84</v>
      </c>
      <c r="AV452" s="13" t="s">
        <v>82</v>
      </c>
      <c r="AW452" s="13" t="s">
        <v>36</v>
      </c>
      <c r="AX452" s="13" t="s">
        <v>74</v>
      </c>
      <c r="AY452" s="243" t="s">
        <v>135</v>
      </c>
    </row>
    <row r="453" s="14" customFormat="1">
      <c r="A453" s="14"/>
      <c r="B453" s="244"/>
      <c r="C453" s="245"/>
      <c r="D453" s="235" t="s">
        <v>147</v>
      </c>
      <c r="E453" s="246" t="s">
        <v>19</v>
      </c>
      <c r="F453" s="247" t="s">
        <v>82</v>
      </c>
      <c r="G453" s="245"/>
      <c r="H453" s="248">
        <v>1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4" t="s">
        <v>147</v>
      </c>
      <c r="AU453" s="254" t="s">
        <v>84</v>
      </c>
      <c r="AV453" s="14" t="s">
        <v>84</v>
      </c>
      <c r="AW453" s="14" t="s">
        <v>36</v>
      </c>
      <c r="AX453" s="14" t="s">
        <v>74</v>
      </c>
      <c r="AY453" s="254" t="s">
        <v>135</v>
      </c>
    </row>
    <row r="454" s="15" customFormat="1">
      <c r="A454" s="15"/>
      <c r="B454" s="255"/>
      <c r="C454" s="256"/>
      <c r="D454" s="235" t="s">
        <v>147</v>
      </c>
      <c r="E454" s="257" t="s">
        <v>19</v>
      </c>
      <c r="F454" s="258" t="s">
        <v>152</v>
      </c>
      <c r="G454" s="256"/>
      <c r="H454" s="259">
        <v>3</v>
      </c>
      <c r="I454" s="260"/>
      <c r="J454" s="256"/>
      <c r="K454" s="256"/>
      <c r="L454" s="261"/>
      <c r="M454" s="262"/>
      <c r="N454" s="263"/>
      <c r="O454" s="263"/>
      <c r="P454" s="263"/>
      <c r="Q454" s="263"/>
      <c r="R454" s="263"/>
      <c r="S454" s="263"/>
      <c r="T454" s="26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5" t="s">
        <v>147</v>
      </c>
      <c r="AU454" s="265" t="s">
        <v>84</v>
      </c>
      <c r="AV454" s="15" t="s">
        <v>143</v>
      </c>
      <c r="AW454" s="15" t="s">
        <v>36</v>
      </c>
      <c r="AX454" s="15" t="s">
        <v>82</v>
      </c>
      <c r="AY454" s="265" t="s">
        <v>135</v>
      </c>
    </row>
    <row r="455" s="2" customFormat="1" ht="16.5" customHeight="1">
      <c r="A455" s="41"/>
      <c r="B455" s="42"/>
      <c r="C455" s="283" t="s">
        <v>341</v>
      </c>
      <c r="D455" s="283" t="s">
        <v>367</v>
      </c>
      <c r="E455" s="284" t="s">
        <v>544</v>
      </c>
      <c r="F455" s="285" t="s">
        <v>545</v>
      </c>
      <c r="G455" s="286" t="s">
        <v>314</v>
      </c>
      <c r="H455" s="287">
        <v>1</v>
      </c>
      <c r="I455" s="288"/>
      <c r="J455" s="289">
        <f>ROUND(I455*H455,2)</f>
        <v>0</v>
      </c>
      <c r="K455" s="285" t="s">
        <v>142</v>
      </c>
      <c r="L455" s="290"/>
      <c r="M455" s="291" t="s">
        <v>19</v>
      </c>
      <c r="N455" s="292" t="s">
        <v>45</v>
      </c>
      <c r="O455" s="87"/>
      <c r="P455" s="224">
        <f>O455*H455</f>
        <v>0</v>
      </c>
      <c r="Q455" s="224">
        <v>0.012250000000000001</v>
      </c>
      <c r="R455" s="224">
        <f>Q455*H455</f>
        <v>0.012250000000000001</v>
      </c>
      <c r="S455" s="224">
        <v>0</v>
      </c>
      <c r="T455" s="225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26" t="s">
        <v>202</v>
      </c>
      <c r="AT455" s="226" t="s">
        <v>367</v>
      </c>
      <c r="AU455" s="226" t="s">
        <v>84</v>
      </c>
      <c r="AY455" s="20" t="s">
        <v>135</v>
      </c>
      <c r="BE455" s="227">
        <f>IF(N455="základní",J455,0)</f>
        <v>0</v>
      </c>
      <c r="BF455" s="227">
        <f>IF(N455="snížená",J455,0)</f>
        <v>0</v>
      </c>
      <c r="BG455" s="227">
        <f>IF(N455="zákl. přenesená",J455,0)</f>
        <v>0</v>
      </c>
      <c r="BH455" s="227">
        <f>IF(N455="sníž. přenesená",J455,0)</f>
        <v>0</v>
      </c>
      <c r="BI455" s="227">
        <f>IF(N455="nulová",J455,0)</f>
        <v>0</v>
      </c>
      <c r="BJ455" s="20" t="s">
        <v>82</v>
      </c>
      <c r="BK455" s="227">
        <f>ROUND(I455*H455,2)</f>
        <v>0</v>
      </c>
      <c r="BL455" s="20" t="s">
        <v>143</v>
      </c>
      <c r="BM455" s="226" t="s">
        <v>546</v>
      </c>
    </row>
    <row r="456" s="13" customFormat="1">
      <c r="A456" s="13"/>
      <c r="B456" s="233"/>
      <c r="C456" s="234"/>
      <c r="D456" s="235" t="s">
        <v>147</v>
      </c>
      <c r="E456" s="236" t="s">
        <v>19</v>
      </c>
      <c r="F456" s="237" t="s">
        <v>366</v>
      </c>
      <c r="G456" s="234"/>
      <c r="H456" s="236" t="s">
        <v>19</v>
      </c>
      <c r="I456" s="238"/>
      <c r="J456" s="234"/>
      <c r="K456" s="234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147</v>
      </c>
      <c r="AU456" s="243" t="s">
        <v>84</v>
      </c>
      <c r="AV456" s="13" t="s">
        <v>82</v>
      </c>
      <c r="AW456" s="13" t="s">
        <v>36</v>
      </c>
      <c r="AX456" s="13" t="s">
        <v>74</v>
      </c>
      <c r="AY456" s="243" t="s">
        <v>135</v>
      </c>
    </row>
    <row r="457" s="13" customFormat="1">
      <c r="A457" s="13"/>
      <c r="B457" s="233"/>
      <c r="C457" s="234"/>
      <c r="D457" s="235" t="s">
        <v>147</v>
      </c>
      <c r="E457" s="236" t="s">
        <v>19</v>
      </c>
      <c r="F457" s="237" t="s">
        <v>538</v>
      </c>
      <c r="G457" s="234"/>
      <c r="H457" s="236" t="s">
        <v>19</v>
      </c>
      <c r="I457" s="238"/>
      <c r="J457" s="234"/>
      <c r="K457" s="234"/>
      <c r="L457" s="239"/>
      <c r="M457" s="240"/>
      <c r="N457" s="241"/>
      <c r="O457" s="241"/>
      <c r="P457" s="241"/>
      <c r="Q457" s="241"/>
      <c r="R457" s="241"/>
      <c r="S457" s="241"/>
      <c r="T457" s="24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3" t="s">
        <v>147</v>
      </c>
      <c r="AU457" s="243" t="s">
        <v>84</v>
      </c>
      <c r="AV457" s="13" t="s">
        <v>82</v>
      </c>
      <c r="AW457" s="13" t="s">
        <v>36</v>
      </c>
      <c r="AX457" s="13" t="s">
        <v>74</v>
      </c>
      <c r="AY457" s="243" t="s">
        <v>135</v>
      </c>
    </row>
    <row r="458" s="13" customFormat="1">
      <c r="A458" s="13"/>
      <c r="B458" s="233"/>
      <c r="C458" s="234"/>
      <c r="D458" s="235" t="s">
        <v>147</v>
      </c>
      <c r="E458" s="236" t="s">
        <v>19</v>
      </c>
      <c r="F458" s="237" t="s">
        <v>419</v>
      </c>
      <c r="G458" s="234"/>
      <c r="H458" s="236" t="s">
        <v>19</v>
      </c>
      <c r="I458" s="238"/>
      <c r="J458" s="234"/>
      <c r="K458" s="234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147</v>
      </c>
      <c r="AU458" s="243" t="s">
        <v>84</v>
      </c>
      <c r="AV458" s="13" t="s">
        <v>82</v>
      </c>
      <c r="AW458" s="13" t="s">
        <v>36</v>
      </c>
      <c r="AX458" s="13" t="s">
        <v>74</v>
      </c>
      <c r="AY458" s="243" t="s">
        <v>135</v>
      </c>
    </row>
    <row r="459" s="14" customFormat="1">
      <c r="A459" s="14"/>
      <c r="B459" s="244"/>
      <c r="C459" s="245"/>
      <c r="D459" s="235" t="s">
        <v>147</v>
      </c>
      <c r="E459" s="246" t="s">
        <v>19</v>
      </c>
      <c r="F459" s="247" t="s">
        <v>82</v>
      </c>
      <c r="G459" s="245"/>
      <c r="H459" s="248">
        <v>1</v>
      </c>
      <c r="I459" s="249"/>
      <c r="J459" s="245"/>
      <c r="K459" s="245"/>
      <c r="L459" s="250"/>
      <c r="M459" s="251"/>
      <c r="N459" s="252"/>
      <c r="O459" s="252"/>
      <c r="P459" s="252"/>
      <c r="Q459" s="252"/>
      <c r="R459" s="252"/>
      <c r="S459" s="252"/>
      <c r="T459" s="253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4" t="s">
        <v>147</v>
      </c>
      <c r="AU459" s="254" t="s">
        <v>84</v>
      </c>
      <c r="AV459" s="14" t="s">
        <v>84</v>
      </c>
      <c r="AW459" s="14" t="s">
        <v>36</v>
      </c>
      <c r="AX459" s="14" t="s">
        <v>74</v>
      </c>
      <c r="AY459" s="254" t="s">
        <v>135</v>
      </c>
    </row>
    <row r="460" s="15" customFormat="1">
      <c r="A460" s="15"/>
      <c r="B460" s="255"/>
      <c r="C460" s="256"/>
      <c r="D460" s="235" t="s">
        <v>147</v>
      </c>
      <c r="E460" s="257" t="s">
        <v>19</v>
      </c>
      <c r="F460" s="258" t="s">
        <v>152</v>
      </c>
      <c r="G460" s="256"/>
      <c r="H460" s="259">
        <v>1</v>
      </c>
      <c r="I460" s="260"/>
      <c r="J460" s="256"/>
      <c r="K460" s="256"/>
      <c r="L460" s="261"/>
      <c r="M460" s="262"/>
      <c r="N460" s="263"/>
      <c r="O460" s="263"/>
      <c r="P460" s="263"/>
      <c r="Q460" s="263"/>
      <c r="R460" s="263"/>
      <c r="S460" s="263"/>
      <c r="T460" s="264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5" t="s">
        <v>147</v>
      </c>
      <c r="AU460" s="265" t="s">
        <v>84</v>
      </c>
      <c r="AV460" s="15" t="s">
        <v>143</v>
      </c>
      <c r="AW460" s="15" t="s">
        <v>36</v>
      </c>
      <c r="AX460" s="15" t="s">
        <v>82</v>
      </c>
      <c r="AY460" s="265" t="s">
        <v>135</v>
      </c>
    </row>
    <row r="461" s="2" customFormat="1" ht="16.5" customHeight="1">
      <c r="A461" s="41"/>
      <c r="B461" s="42"/>
      <c r="C461" s="283" t="s">
        <v>346</v>
      </c>
      <c r="D461" s="283" t="s">
        <v>367</v>
      </c>
      <c r="E461" s="284" t="s">
        <v>547</v>
      </c>
      <c r="F461" s="285" t="s">
        <v>548</v>
      </c>
      <c r="G461" s="286" t="s">
        <v>314</v>
      </c>
      <c r="H461" s="287">
        <v>1</v>
      </c>
      <c r="I461" s="288"/>
      <c r="J461" s="289">
        <f>ROUND(I461*H461,2)</f>
        <v>0</v>
      </c>
      <c r="K461" s="285" t="s">
        <v>142</v>
      </c>
      <c r="L461" s="290"/>
      <c r="M461" s="291" t="s">
        <v>19</v>
      </c>
      <c r="N461" s="292" t="s">
        <v>45</v>
      </c>
      <c r="O461" s="87"/>
      <c r="P461" s="224">
        <f>O461*H461</f>
        <v>0</v>
      </c>
      <c r="Q461" s="224">
        <v>0.012489999999999999</v>
      </c>
      <c r="R461" s="224">
        <f>Q461*H461</f>
        <v>0.012489999999999999</v>
      </c>
      <c r="S461" s="224">
        <v>0</v>
      </c>
      <c r="T461" s="225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26" t="s">
        <v>202</v>
      </c>
      <c r="AT461" s="226" t="s">
        <v>367</v>
      </c>
      <c r="AU461" s="226" t="s">
        <v>84</v>
      </c>
      <c r="AY461" s="20" t="s">
        <v>135</v>
      </c>
      <c r="BE461" s="227">
        <f>IF(N461="základní",J461,0)</f>
        <v>0</v>
      </c>
      <c r="BF461" s="227">
        <f>IF(N461="snížená",J461,0)</f>
        <v>0</v>
      </c>
      <c r="BG461" s="227">
        <f>IF(N461="zákl. přenesená",J461,0)</f>
        <v>0</v>
      </c>
      <c r="BH461" s="227">
        <f>IF(N461="sníž. přenesená",J461,0)</f>
        <v>0</v>
      </c>
      <c r="BI461" s="227">
        <f>IF(N461="nulová",J461,0)</f>
        <v>0</v>
      </c>
      <c r="BJ461" s="20" t="s">
        <v>82</v>
      </c>
      <c r="BK461" s="227">
        <f>ROUND(I461*H461,2)</f>
        <v>0</v>
      </c>
      <c r="BL461" s="20" t="s">
        <v>143</v>
      </c>
      <c r="BM461" s="226" t="s">
        <v>549</v>
      </c>
    </row>
    <row r="462" s="13" customFormat="1">
      <c r="A462" s="13"/>
      <c r="B462" s="233"/>
      <c r="C462" s="234"/>
      <c r="D462" s="235" t="s">
        <v>147</v>
      </c>
      <c r="E462" s="236" t="s">
        <v>19</v>
      </c>
      <c r="F462" s="237" t="s">
        <v>366</v>
      </c>
      <c r="G462" s="234"/>
      <c r="H462" s="236" t="s">
        <v>19</v>
      </c>
      <c r="I462" s="238"/>
      <c r="J462" s="234"/>
      <c r="K462" s="234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147</v>
      </c>
      <c r="AU462" s="243" t="s">
        <v>84</v>
      </c>
      <c r="AV462" s="13" t="s">
        <v>82</v>
      </c>
      <c r="AW462" s="13" t="s">
        <v>36</v>
      </c>
      <c r="AX462" s="13" t="s">
        <v>74</v>
      </c>
      <c r="AY462" s="243" t="s">
        <v>135</v>
      </c>
    </row>
    <row r="463" s="13" customFormat="1">
      <c r="A463" s="13"/>
      <c r="B463" s="233"/>
      <c r="C463" s="234"/>
      <c r="D463" s="235" t="s">
        <v>147</v>
      </c>
      <c r="E463" s="236" t="s">
        <v>19</v>
      </c>
      <c r="F463" s="237" t="s">
        <v>539</v>
      </c>
      <c r="G463" s="234"/>
      <c r="H463" s="236" t="s">
        <v>19</v>
      </c>
      <c r="I463" s="238"/>
      <c r="J463" s="234"/>
      <c r="K463" s="234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147</v>
      </c>
      <c r="AU463" s="243" t="s">
        <v>84</v>
      </c>
      <c r="AV463" s="13" t="s">
        <v>82</v>
      </c>
      <c r="AW463" s="13" t="s">
        <v>36</v>
      </c>
      <c r="AX463" s="13" t="s">
        <v>74</v>
      </c>
      <c r="AY463" s="243" t="s">
        <v>135</v>
      </c>
    </row>
    <row r="464" s="13" customFormat="1">
      <c r="A464" s="13"/>
      <c r="B464" s="233"/>
      <c r="C464" s="234"/>
      <c r="D464" s="235" t="s">
        <v>147</v>
      </c>
      <c r="E464" s="236" t="s">
        <v>19</v>
      </c>
      <c r="F464" s="237" t="s">
        <v>540</v>
      </c>
      <c r="G464" s="234"/>
      <c r="H464" s="236" t="s">
        <v>19</v>
      </c>
      <c r="I464" s="238"/>
      <c r="J464" s="234"/>
      <c r="K464" s="234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147</v>
      </c>
      <c r="AU464" s="243" t="s">
        <v>84</v>
      </c>
      <c r="AV464" s="13" t="s">
        <v>82</v>
      </c>
      <c r="AW464" s="13" t="s">
        <v>36</v>
      </c>
      <c r="AX464" s="13" t="s">
        <v>74</v>
      </c>
      <c r="AY464" s="243" t="s">
        <v>135</v>
      </c>
    </row>
    <row r="465" s="14" customFormat="1">
      <c r="A465" s="14"/>
      <c r="B465" s="244"/>
      <c r="C465" s="245"/>
      <c r="D465" s="235" t="s">
        <v>147</v>
      </c>
      <c r="E465" s="246" t="s">
        <v>19</v>
      </c>
      <c r="F465" s="247" t="s">
        <v>82</v>
      </c>
      <c r="G465" s="245"/>
      <c r="H465" s="248">
        <v>1</v>
      </c>
      <c r="I465" s="249"/>
      <c r="J465" s="245"/>
      <c r="K465" s="245"/>
      <c r="L465" s="250"/>
      <c r="M465" s="251"/>
      <c r="N465" s="252"/>
      <c r="O465" s="252"/>
      <c r="P465" s="252"/>
      <c r="Q465" s="252"/>
      <c r="R465" s="252"/>
      <c r="S465" s="252"/>
      <c r="T465" s="25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4" t="s">
        <v>147</v>
      </c>
      <c r="AU465" s="254" t="s">
        <v>84</v>
      </c>
      <c r="AV465" s="14" t="s">
        <v>84</v>
      </c>
      <c r="AW465" s="14" t="s">
        <v>36</v>
      </c>
      <c r="AX465" s="14" t="s">
        <v>74</v>
      </c>
      <c r="AY465" s="254" t="s">
        <v>135</v>
      </c>
    </row>
    <row r="466" s="15" customFormat="1">
      <c r="A466" s="15"/>
      <c r="B466" s="255"/>
      <c r="C466" s="256"/>
      <c r="D466" s="235" t="s">
        <v>147</v>
      </c>
      <c r="E466" s="257" t="s">
        <v>19</v>
      </c>
      <c r="F466" s="258" t="s">
        <v>152</v>
      </c>
      <c r="G466" s="256"/>
      <c r="H466" s="259">
        <v>1</v>
      </c>
      <c r="I466" s="260"/>
      <c r="J466" s="256"/>
      <c r="K466" s="256"/>
      <c r="L466" s="261"/>
      <c r="M466" s="262"/>
      <c r="N466" s="263"/>
      <c r="O466" s="263"/>
      <c r="P466" s="263"/>
      <c r="Q466" s="263"/>
      <c r="R466" s="263"/>
      <c r="S466" s="263"/>
      <c r="T466" s="264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5" t="s">
        <v>147</v>
      </c>
      <c r="AU466" s="265" t="s">
        <v>84</v>
      </c>
      <c r="AV466" s="15" t="s">
        <v>143</v>
      </c>
      <c r="AW466" s="15" t="s">
        <v>36</v>
      </c>
      <c r="AX466" s="15" t="s">
        <v>82</v>
      </c>
      <c r="AY466" s="265" t="s">
        <v>135</v>
      </c>
    </row>
    <row r="467" s="12" customFormat="1" ht="22.8" customHeight="1">
      <c r="A467" s="12"/>
      <c r="B467" s="199"/>
      <c r="C467" s="200"/>
      <c r="D467" s="201" t="s">
        <v>73</v>
      </c>
      <c r="E467" s="213" t="s">
        <v>136</v>
      </c>
      <c r="F467" s="213" t="s">
        <v>137</v>
      </c>
      <c r="G467" s="200"/>
      <c r="H467" s="200"/>
      <c r="I467" s="203"/>
      <c r="J467" s="214">
        <f>BK467</f>
        <v>0</v>
      </c>
      <c r="K467" s="200"/>
      <c r="L467" s="205"/>
      <c r="M467" s="206"/>
      <c r="N467" s="207"/>
      <c r="O467" s="207"/>
      <c r="P467" s="208">
        <f>SUM(P468:P477)</f>
        <v>0</v>
      </c>
      <c r="Q467" s="207"/>
      <c r="R467" s="208">
        <f>SUM(R468:R477)</f>
        <v>0.00098296000000000017</v>
      </c>
      <c r="S467" s="207"/>
      <c r="T467" s="209">
        <f>SUM(T468:T477)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10" t="s">
        <v>82</v>
      </c>
      <c r="AT467" s="211" t="s">
        <v>73</v>
      </c>
      <c r="AU467" s="211" t="s">
        <v>82</v>
      </c>
      <c r="AY467" s="210" t="s">
        <v>135</v>
      </c>
      <c r="BK467" s="212">
        <f>SUM(BK468:BK477)</f>
        <v>0</v>
      </c>
    </row>
    <row r="468" s="2" customFormat="1" ht="24.15" customHeight="1">
      <c r="A468" s="41"/>
      <c r="B468" s="42"/>
      <c r="C468" s="215" t="s">
        <v>550</v>
      </c>
      <c r="D468" s="215" t="s">
        <v>138</v>
      </c>
      <c r="E468" s="216" t="s">
        <v>139</v>
      </c>
      <c r="F468" s="217" t="s">
        <v>140</v>
      </c>
      <c r="G468" s="218" t="s">
        <v>141</v>
      </c>
      <c r="H468" s="219">
        <v>24.574000000000002</v>
      </c>
      <c r="I468" s="220"/>
      <c r="J468" s="221">
        <f>ROUND(I468*H468,2)</f>
        <v>0</v>
      </c>
      <c r="K468" s="217" t="s">
        <v>142</v>
      </c>
      <c r="L468" s="47"/>
      <c r="M468" s="222" t="s">
        <v>19</v>
      </c>
      <c r="N468" s="223" t="s">
        <v>45</v>
      </c>
      <c r="O468" s="87"/>
      <c r="P468" s="224">
        <f>O468*H468</f>
        <v>0</v>
      </c>
      <c r="Q468" s="224">
        <v>0</v>
      </c>
      <c r="R468" s="224">
        <f>Q468*H468</f>
        <v>0</v>
      </c>
      <c r="S468" s="224">
        <v>0</v>
      </c>
      <c r="T468" s="225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26" t="s">
        <v>143</v>
      </c>
      <c r="AT468" s="226" t="s">
        <v>138</v>
      </c>
      <c r="AU468" s="226" t="s">
        <v>84</v>
      </c>
      <c r="AY468" s="20" t="s">
        <v>135</v>
      </c>
      <c r="BE468" s="227">
        <f>IF(N468="základní",J468,0)</f>
        <v>0</v>
      </c>
      <c r="BF468" s="227">
        <f>IF(N468="snížená",J468,0)</f>
        <v>0</v>
      </c>
      <c r="BG468" s="227">
        <f>IF(N468="zákl. přenesená",J468,0)</f>
        <v>0</v>
      </c>
      <c r="BH468" s="227">
        <f>IF(N468="sníž. přenesená",J468,0)</f>
        <v>0</v>
      </c>
      <c r="BI468" s="227">
        <f>IF(N468="nulová",J468,0)</f>
        <v>0</v>
      </c>
      <c r="BJ468" s="20" t="s">
        <v>82</v>
      </c>
      <c r="BK468" s="227">
        <f>ROUND(I468*H468,2)</f>
        <v>0</v>
      </c>
      <c r="BL468" s="20" t="s">
        <v>143</v>
      </c>
      <c r="BM468" s="226" t="s">
        <v>551</v>
      </c>
    </row>
    <row r="469" s="2" customFormat="1">
      <c r="A469" s="41"/>
      <c r="B469" s="42"/>
      <c r="C469" s="43"/>
      <c r="D469" s="228" t="s">
        <v>145</v>
      </c>
      <c r="E469" s="43"/>
      <c r="F469" s="229" t="s">
        <v>146</v>
      </c>
      <c r="G469" s="43"/>
      <c r="H469" s="43"/>
      <c r="I469" s="230"/>
      <c r="J469" s="43"/>
      <c r="K469" s="43"/>
      <c r="L469" s="47"/>
      <c r="M469" s="231"/>
      <c r="N469" s="232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145</v>
      </c>
      <c r="AU469" s="20" t="s">
        <v>84</v>
      </c>
    </row>
    <row r="470" s="14" customFormat="1">
      <c r="A470" s="14"/>
      <c r="B470" s="244"/>
      <c r="C470" s="245"/>
      <c r="D470" s="235" t="s">
        <v>147</v>
      </c>
      <c r="E470" s="246" t="s">
        <v>19</v>
      </c>
      <c r="F470" s="247" t="s">
        <v>552</v>
      </c>
      <c r="G470" s="245"/>
      <c r="H470" s="248">
        <v>18.370000000000001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4" t="s">
        <v>147</v>
      </c>
      <c r="AU470" s="254" t="s">
        <v>84</v>
      </c>
      <c r="AV470" s="14" t="s">
        <v>84</v>
      </c>
      <c r="AW470" s="14" t="s">
        <v>36</v>
      </c>
      <c r="AX470" s="14" t="s">
        <v>74</v>
      </c>
      <c r="AY470" s="254" t="s">
        <v>135</v>
      </c>
    </row>
    <row r="471" s="14" customFormat="1">
      <c r="A471" s="14"/>
      <c r="B471" s="244"/>
      <c r="C471" s="245"/>
      <c r="D471" s="235" t="s">
        <v>147</v>
      </c>
      <c r="E471" s="246" t="s">
        <v>19</v>
      </c>
      <c r="F471" s="247" t="s">
        <v>553</v>
      </c>
      <c r="G471" s="245"/>
      <c r="H471" s="248">
        <v>6.2039999999999997</v>
      </c>
      <c r="I471" s="249"/>
      <c r="J471" s="245"/>
      <c r="K471" s="245"/>
      <c r="L471" s="250"/>
      <c r="M471" s="251"/>
      <c r="N471" s="252"/>
      <c r="O471" s="252"/>
      <c r="P471" s="252"/>
      <c r="Q471" s="252"/>
      <c r="R471" s="252"/>
      <c r="S471" s="252"/>
      <c r="T471" s="253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4" t="s">
        <v>147</v>
      </c>
      <c r="AU471" s="254" t="s">
        <v>84</v>
      </c>
      <c r="AV471" s="14" t="s">
        <v>84</v>
      </c>
      <c r="AW471" s="14" t="s">
        <v>36</v>
      </c>
      <c r="AX471" s="14" t="s">
        <v>74</v>
      </c>
      <c r="AY471" s="254" t="s">
        <v>135</v>
      </c>
    </row>
    <row r="472" s="15" customFormat="1">
      <c r="A472" s="15"/>
      <c r="B472" s="255"/>
      <c r="C472" s="256"/>
      <c r="D472" s="235" t="s">
        <v>147</v>
      </c>
      <c r="E472" s="257" t="s">
        <v>19</v>
      </c>
      <c r="F472" s="258" t="s">
        <v>152</v>
      </c>
      <c r="G472" s="256"/>
      <c r="H472" s="259">
        <v>24.574000000000002</v>
      </c>
      <c r="I472" s="260"/>
      <c r="J472" s="256"/>
      <c r="K472" s="256"/>
      <c r="L472" s="261"/>
      <c r="M472" s="262"/>
      <c r="N472" s="263"/>
      <c r="O472" s="263"/>
      <c r="P472" s="263"/>
      <c r="Q472" s="263"/>
      <c r="R472" s="263"/>
      <c r="S472" s="263"/>
      <c r="T472" s="264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5" t="s">
        <v>147</v>
      </c>
      <c r="AU472" s="265" t="s">
        <v>84</v>
      </c>
      <c r="AV472" s="15" t="s">
        <v>143</v>
      </c>
      <c r="AW472" s="15" t="s">
        <v>36</v>
      </c>
      <c r="AX472" s="15" t="s">
        <v>82</v>
      </c>
      <c r="AY472" s="265" t="s">
        <v>135</v>
      </c>
    </row>
    <row r="473" s="2" customFormat="1" ht="24.15" customHeight="1">
      <c r="A473" s="41"/>
      <c r="B473" s="42"/>
      <c r="C473" s="215" t="s">
        <v>554</v>
      </c>
      <c r="D473" s="215" t="s">
        <v>138</v>
      </c>
      <c r="E473" s="216" t="s">
        <v>555</v>
      </c>
      <c r="F473" s="217" t="s">
        <v>556</v>
      </c>
      <c r="G473" s="218" t="s">
        <v>141</v>
      </c>
      <c r="H473" s="219">
        <v>24.574000000000002</v>
      </c>
      <c r="I473" s="220"/>
      <c r="J473" s="221">
        <f>ROUND(I473*H473,2)</f>
        <v>0</v>
      </c>
      <c r="K473" s="217" t="s">
        <v>142</v>
      </c>
      <c r="L473" s="47"/>
      <c r="M473" s="222" t="s">
        <v>19</v>
      </c>
      <c r="N473" s="223" t="s">
        <v>45</v>
      </c>
      <c r="O473" s="87"/>
      <c r="P473" s="224">
        <f>O473*H473</f>
        <v>0</v>
      </c>
      <c r="Q473" s="224">
        <v>4.0000000000000003E-05</v>
      </c>
      <c r="R473" s="224">
        <f>Q473*H473</f>
        <v>0.00098296000000000017</v>
      </c>
      <c r="S473" s="224">
        <v>0</v>
      </c>
      <c r="T473" s="225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26" t="s">
        <v>143</v>
      </c>
      <c r="AT473" s="226" t="s">
        <v>138</v>
      </c>
      <c r="AU473" s="226" t="s">
        <v>84</v>
      </c>
      <c r="AY473" s="20" t="s">
        <v>135</v>
      </c>
      <c r="BE473" s="227">
        <f>IF(N473="základní",J473,0)</f>
        <v>0</v>
      </c>
      <c r="BF473" s="227">
        <f>IF(N473="snížená",J473,0)</f>
        <v>0</v>
      </c>
      <c r="BG473" s="227">
        <f>IF(N473="zákl. přenesená",J473,0)</f>
        <v>0</v>
      </c>
      <c r="BH473" s="227">
        <f>IF(N473="sníž. přenesená",J473,0)</f>
        <v>0</v>
      </c>
      <c r="BI473" s="227">
        <f>IF(N473="nulová",J473,0)</f>
        <v>0</v>
      </c>
      <c r="BJ473" s="20" t="s">
        <v>82</v>
      </c>
      <c r="BK473" s="227">
        <f>ROUND(I473*H473,2)</f>
        <v>0</v>
      </c>
      <c r="BL473" s="20" t="s">
        <v>143</v>
      </c>
      <c r="BM473" s="226" t="s">
        <v>557</v>
      </c>
    </row>
    <row r="474" s="2" customFormat="1">
      <c r="A474" s="41"/>
      <c r="B474" s="42"/>
      <c r="C474" s="43"/>
      <c r="D474" s="228" t="s">
        <v>145</v>
      </c>
      <c r="E474" s="43"/>
      <c r="F474" s="229" t="s">
        <v>558</v>
      </c>
      <c r="G474" s="43"/>
      <c r="H474" s="43"/>
      <c r="I474" s="230"/>
      <c r="J474" s="43"/>
      <c r="K474" s="43"/>
      <c r="L474" s="47"/>
      <c r="M474" s="231"/>
      <c r="N474" s="232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145</v>
      </c>
      <c r="AU474" s="20" t="s">
        <v>84</v>
      </c>
    </row>
    <row r="475" s="14" customFormat="1">
      <c r="A475" s="14"/>
      <c r="B475" s="244"/>
      <c r="C475" s="245"/>
      <c r="D475" s="235" t="s">
        <v>147</v>
      </c>
      <c r="E475" s="246" t="s">
        <v>19</v>
      </c>
      <c r="F475" s="247" t="s">
        <v>552</v>
      </c>
      <c r="G475" s="245"/>
      <c r="H475" s="248">
        <v>18.370000000000001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147</v>
      </c>
      <c r="AU475" s="254" t="s">
        <v>84</v>
      </c>
      <c r="AV475" s="14" t="s">
        <v>84</v>
      </c>
      <c r="AW475" s="14" t="s">
        <v>36</v>
      </c>
      <c r="AX475" s="14" t="s">
        <v>74</v>
      </c>
      <c r="AY475" s="254" t="s">
        <v>135</v>
      </c>
    </row>
    <row r="476" s="14" customFormat="1">
      <c r="A476" s="14"/>
      <c r="B476" s="244"/>
      <c r="C476" s="245"/>
      <c r="D476" s="235" t="s">
        <v>147</v>
      </c>
      <c r="E476" s="246" t="s">
        <v>19</v>
      </c>
      <c r="F476" s="247" t="s">
        <v>553</v>
      </c>
      <c r="G476" s="245"/>
      <c r="H476" s="248">
        <v>6.2039999999999997</v>
      </c>
      <c r="I476" s="249"/>
      <c r="J476" s="245"/>
      <c r="K476" s="245"/>
      <c r="L476" s="250"/>
      <c r="M476" s="251"/>
      <c r="N476" s="252"/>
      <c r="O476" s="252"/>
      <c r="P476" s="252"/>
      <c r="Q476" s="252"/>
      <c r="R476" s="252"/>
      <c r="S476" s="252"/>
      <c r="T476" s="253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4" t="s">
        <v>147</v>
      </c>
      <c r="AU476" s="254" t="s">
        <v>84</v>
      </c>
      <c r="AV476" s="14" t="s">
        <v>84</v>
      </c>
      <c r="AW476" s="14" t="s">
        <v>36</v>
      </c>
      <c r="AX476" s="14" t="s">
        <v>74</v>
      </c>
      <c r="AY476" s="254" t="s">
        <v>135</v>
      </c>
    </row>
    <row r="477" s="15" customFormat="1">
      <c r="A477" s="15"/>
      <c r="B477" s="255"/>
      <c r="C477" s="256"/>
      <c r="D477" s="235" t="s">
        <v>147</v>
      </c>
      <c r="E477" s="257" t="s">
        <v>19</v>
      </c>
      <c r="F477" s="258" t="s">
        <v>152</v>
      </c>
      <c r="G477" s="256"/>
      <c r="H477" s="259">
        <v>24.574000000000002</v>
      </c>
      <c r="I477" s="260"/>
      <c r="J477" s="256"/>
      <c r="K477" s="256"/>
      <c r="L477" s="261"/>
      <c r="M477" s="262"/>
      <c r="N477" s="263"/>
      <c r="O477" s="263"/>
      <c r="P477" s="263"/>
      <c r="Q477" s="263"/>
      <c r="R477" s="263"/>
      <c r="S477" s="263"/>
      <c r="T477" s="264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65" t="s">
        <v>147</v>
      </c>
      <c r="AU477" s="265" t="s">
        <v>84</v>
      </c>
      <c r="AV477" s="15" t="s">
        <v>143</v>
      </c>
      <c r="AW477" s="15" t="s">
        <v>36</v>
      </c>
      <c r="AX477" s="15" t="s">
        <v>82</v>
      </c>
      <c r="AY477" s="265" t="s">
        <v>135</v>
      </c>
    </row>
    <row r="478" s="12" customFormat="1" ht="22.8" customHeight="1">
      <c r="A478" s="12"/>
      <c r="B478" s="199"/>
      <c r="C478" s="200"/>
      <c r="D478" s="201" t="s">
        <v>73</v>
      </c>
      <c r="E478" s="213" t="s">
        <v>289</v>
      </c>
      <c r="F478" s="213" t="s">
        <v>290</v>
      </c>
      <c r="G478" s="200"/>
      <c r="H478" s="200"/>
      <c r="I478" s="203"/>
      <c r="J478" s="214">
        <f>BK478</f>
        <v>0</v>
      </c>
      <c r="K478" s="200"/>
      <c r="L478" s="205"/>
      <c r="M478" s="206"/>
      <c r="N478" s="207"/>
      <c r="O478" s="207"/>
      <c r="P478" s="208">
        <f>SUM(P479:P480)</f>
        <v>0</v>
      </c>
      <c r="Q478" s="207"/>
      <c r="R478" s="208">
        <f>SUM(R479:R480)</f>
        <v>0</v>
      </c>
      <c r="S478" s="207"/>
      <c r="T478" s="209">
        <f>SUM(T479:T480)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10" t="s">
        <v>82</v>
      </c>
      <c r="AT478" s="211" t="s">
        <v>73</v>
      </c>
      <c r="AU478" s="211" t="s">
        <v>82</v>
      </c>
      <c r="AY478" s="210" t="s">
        <v>135</v>
      </c>
      <c r="BK478" s="212">
        <f>SUM(BK479:BK480)</f>
        <v>0</v>
      </c>
    </row>
    <row r="479" s="2" customFormat="1" ht="33" customHeight="1">
      <c r="A479" s="41"/>
      <c r="B479" s="42"/>
      <c r="C479" s="215" t="s">
        <v>559</v>
      </c>
      <c r="D479" s="215" t="s">
        <v>138</v>
      </c>
      <c r="E479" s="216" t="s">
        <v>292</v>
      </c>
      <c r="F479" s="217" t="s">
        <v>293</v>
      </c>
      <c r="G479" s="218" t="s">
        <v>270</v>
      </c>
      <c r="H479" s="219">
        <v>7.2599999999999998</v>
      </c>
      <c r="I479" s="220"/>
      <c r="J479" s="221">
        <f>ROUND(I479*H479,2)</f>
        <v>0</v>
      </c>
      <c r="K479" s="217" t="s">
        <v>142</v>
      </c>
      <c r="L479" s="47"/>
      <c r="M479" s="222" t="s">
        <v>19</v>
      </c>
      <c r="N479" s="223" t="s">
        <v>45</v>
      </c>
      <c r="O479" s="87"/>
      <c r="P479" s="224">
        <f>O479*H479</f>
        <v>0</v>
      </c>
      <c r="Q479" s="224">
        <v>0</v>
      </c>
      <c r="R479" s="224">
        <f>Q479*H479</f>
        <v>0</v>
      </c>
      <c r="S479" s="224">
        <v>0</v>
      </c>
      <c r="T479" s="225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26" t="s">
        <v>143</v>
      </c>
      <c r="AT479" s="226" t="s">
        <v>138</v>
      </c>
      <c r="AU479" s="226" t="s">
        <v>84</v>
      </c>
      <c r="AY479" s="20" t="s">
        <v>135</v>
      </c>
      <c r="BE479" s="227">
        <f>IF(N479="základní",J479,0)</f>
        <v>0</v>
      </c>
      <c r="BF479" s="227">
        <f>IF(N479="snížená",J479,0)</f>
        <v>0</v>
      </c>
      <c r="BG479" s="227">
        <f>IF(N479="zákl. přenesená",J479,0)</f>
        <v>0</v>
      </c>
      <c r="BH479" s="227">
        <f>IF(N479="sníž. přenesená",J479,0)</f>
        <v>0</v>
      </c>
      <c r="BI479" s="227">
        <f>IF(N479="nulová",J479,0)</f>
        <v>0</v>
      </c>
      <c r="BJ479" s="20" t="s">
        <v>82</v>
      </c>
      <c r="BK479" s="227">
        <f>ROUND(I479*H479,2)</f>
        <v>0</v>
      </c>
      <c r="BL479" s="20" t="s">
        <v>143</v>
      </c>
      <c r="BM479" s="226" t="s">
        <v>560</v>
      </c>
    </row>
    <row r="480" s="2" customFormat="1">
      <c r="A480" s="41"/>
      <c r="B480" s="42"/>
      <c r="C480" s="43"/>
      <c r="D480" s="228" t="s">
        <v>145</v>
      </c>
      <c r="E480" s="43"/>
      <c r="F480" s="229" t="s">
        <v>295</v>
      </c>
      <c r="G480" s="43"/>
      <c r="H480" s="43"/>
      <c r="I480" s="230"/>
      <c r="J480" s="43"/>
      <c r="K480" s="43"/>
      <c r="L480" s="47"/>
      <c r="M480" s="231"/>
      <c r="N480" s="232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145</v>
      </c>
      <c r="AU480" s="20" t="s">
        <v>84</v>
      </c>
    </row>
    <row r="481" s="12" customFormat="1" ht="25.92" customHeight="1">
      <c r="A481" s="12"/>
      <c r="B481" s="199"/>
      <c r="C481" s="200"/>
      <c r="D481" s="201" t="s">
        <v>73</v>
      </c>
      <c r="E481" s="202" t="s">
        <v>296</v>
      </c>
      <c r="F481" s="202" t="s">
        <v>297</v>
      </c>
      <c r="G481" s="200"/>
      <c r="H481" s="200"/>
      <c r="I481" s="203"/>
      <c r="J481" s="204">
        <f>BK481</f>
        <v>0</v>
      </c>
      <c r="K481" s="200"/>
      <c r="L481" s="205"/>
      <c r="M481" s="206"/>
      <c r="N481" s="207"/>
      <c r="O481" s="207"/>
      <c r="P481" s="208">
        <f>P482+P505+P548+P559+P709+P905+P1055+P1324+P1398</f>
        <v>0</v>
      </c>
      <c r="Q481" s="207"/>
      <c r="R481" s="208">
        <f>R482+R505+R548+R559+R709+R905+R1055+R1324+R1398</f>
        <v>3.0842763700000004</v>
      </c>
      <c r="S481" s="207"/>
      <c r="T481" s="209">
        <f>T482+T505+T548+T559+T709+T905+T1055+T1324+T1398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10" t="s">
        <v>84</v>
      </c>
      <c r="AT481" s="211" t="s">
        <v>73</v>
      </c>
      <c r="AU481" s="211" t="s">
        <v>74</v>
      </c>
      <c r="AY481" s="210" t="s">
        <v>135</v>
      </c>
      <c r="BK481" s="212">
        <f>BK482+BK505+BK548+BK559+BK709+BK905+BK1055+BK1324+BK1398</f>
        <v>0</v>
      </c>
    </row>
    <row r="482" s="12" customFormat="1" ht="22.8" customHeight="1">
      <c r="A482" s="12"/>
      <c r="B482" s="199"/>
      <c r="C482" s="200"/>
      <c r="D482" s="201" t="s">
        <v>73</v>
      </c>
      <c r="E482" s="213" t="s">
        <v>561</v>
      </c>
      <c r="F482" s="213" t="s">
        <v>562</v>
      </c>
      <c r="G482" s="200"/>
      <c r="H482" s="200"/>
      <c r="I482" s="203"/>
      <c r="J482" s="214">
        <f>BK482</f>
        <v>0</v>
      </c>
      <c r="K482" s="200"/>
      <c r="L482" s="205"/>
      <c r="M482" s="206"/>
      <c r="N482" s="207"/>
      <c r="O482" s="207"/>
      <c r="P482" s="208">
        <f>SUM(P483:P504)</f>
        <v>0</v>
      </c>
      <c r="Q482" s="207"/>
      <c r="R482" s="208">
        <f>SUM(R483:R504)</f>
        <v>0.13577900000000001</v>
      </c>
      <c r="S482" s="207"/>
      <c r="T482" s="209">
        <f>SUM(T483:T504)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10" t="s">
        <v>84</v>
      </c>
      <c r="AT482" s="211" t="s">
        <v>73</v>
      </c>
      <c r="AU482" s="211" t="s">
        <v>82</v>
      </c>
      <c r="AY482" s="210" t="s">
        <v>135</v>
      </c>
      <c r="BK482" s="212">
        <f>SUM(BK483:BK504)</f>
        <v>0</v>
      </c>
    </row>
    <row r="483" s="2" customFormat="1" ht="24.15" customHeight="1">
      <c r="A483" s="41"/>
      <c r="B483" s="42"/>
      <c r="C483" s="215" t="s">
        <v>563</v>
      </c>
      <c r="D483" s="215" t="s">
        <v>138</v>
      </c>
      <c r="E483" s="216" t="s">
        <v>564</v>
      </c>
      <c r="F483" s="217" t="s">
        <v>565</v>
      </c>
      <c r="G483" s="218" t="s">
        <v>141</v>
      </c>
      <c r="H483" s="219">
        <v>19.388000000000002</v>
      </c>
      <c r="I483" s="220"/>
      <c r="J483" s="221">
        <f>ROUND(I483*H483,2)</f>
        <v>0</v>
      </c>
      <c r="K483" s="217" t="s">
        <v>142</v>
      </c>
      <c r="L483" s="47"/>
      <c r="M483" s="222" t="s">
        <v>19</v>
      </c>
      <c r="N483" s="223" t="s">
        <v>45</v>
      </c>
      <c r="O483" s="87"/>
      <c r="P483" s="224">
        <f>O483*H483</f>
        <v>0</v>
      </c>
      <c r="Q483" s="224">
        <v>0</v>
      </c>
      <c r="R483" s="224">
        <f>Q483*H483</f>
        <v>0</v>
      </c>
      <c r="S483" s="224">
        <v>0</v>
      </c>
      <c r="T483" s="225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26" t="s">
        <v>278</v>
      </c>
      <c r="AT483" s="226" t="s">
        <v>138</v>
      </c>
      <c r="AU483" s="226" t="s">
        <v>84</v>
      </c>
      <c r="AY483" s="20" t="s">
        <v>135</v>
      </c>
      <c r="BE483" s="227">
        <f>IF(N483="základní",J483,0)</f>
        <v>0</v>
      </c>
      <c r="BF483" s="227">
        <f>IF(N483="snížená",J483,0)</f>
        <v>0</v>
      </c>
      <c r="BG483" s="227">
        <f>IF(N483="zákl. přenesená",J483,0)</f>
        <v>0</v>
      </c>
      <c r="BH483" s="227">
        <f>IF(N483="sníž. přenesená",J483,0)</f>
        <v>0</v>
      </c>
      <c r="BI483" s="227">
        <f>IF(N483="nulová",J483,0)</f>
        <v>0</v>
      </c>
      <c r="BJ483" s="20" t="s">
        <v>82</v>
      </c>
      <c r="BK483" s="227">
        <f>ROUND(I483*H483,2)</f>
        <v>0</v>
      </c>
      <c r="BL483" s="20" t="s">
        <v>278</v>
      </c>
      <c r="BM483" s="226" t="s">
        <v>566</v>
      </c>
    </row>
    <row r="484" s="2" customFormat="1">
      <c r="A484" s="41"/>
      <c r="B484" s="42"/>
      <c r="C484" s="43"/>
      <c r="D484" s="228" t="s">
        <v>145</v>
      </c>
      <c r="E484" s="43"/>
      <c r="F484" s="229" t="s">
        <v>567</v>
      </c>
      <c r="G484" s="43"/>
      <c r="H484" s="43"/>
      <c r="I484" s="230"/>
      <c r="J484" s="43"/>
      <c r="K484" s="43"/>
      <c r="L484" s="47"/>
      <c r="M484" s="231"/>
      <c r="N484" s="232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145</v>
      </c>
      <c r="AU484" s="20" t="s">
        <v>84</v>
      </c>
    </row>
    <row r="485" s="13" customFormat="1">
      <c r="A485" s="13"/>
      <c r="B485" s="233"/>
      <c r="C485" s="234"/>
      <c r="D485" s="235" t="s">
        <v>147</v>
      </c>
      <c r="E485" s="236" t="s">
        <v>19</v>
      </c>
      <c r="F485" s="237" t="s">
        <v>366</v>
      </c>
      <c r="G485" s="234"/>
      <c r="H485" s="236" t="s">
        <v>19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147</v>
      </c>
      <c r="AU485" s="243" t="s">
        <v>84</v>
      </c>
      <c r="AV485" s="13" t="s">
        <v>82</v>
      </c>
      <c r="AW485" s="13" t="s">
        <v>36</v>
      </c>
      <c r="AX485" s="13" t="s">
        <v>74</v>
      </c>
      <c r="AY485" s="243" t="s">
        <v>135</v>
      </c>
    </row>
    <row r="486" s="14" customFormat="1">
      <c r="A486" s="14"/>
      <c r="B486" s="244"/>
      <c r="C486" s="245"/>
      <c r="D486" s="235" t="s">
        <v>147</v>
      </c>
      <c r="E486" s="246" t="s">
        <v>19</v>
      </c>
      <c r="F486" s="247" t="s">
        <v>568</v>
      </c>
      <c r="G486" s="245"/>
      <c r="H486" s="248">
        <v>19.388000000000002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147</v>
      </c>
      <c r="AU486" s="254" t="s">
        <v>84</v>
      </c>
      <c r="AV486" s="14" t="s">
        <v>84</v>
      </c>
      <c r="AW486" s="14" t="s">
        <v>36</v>
      </c>
      <c r="AX486" s="14" t="s">
        <v>74</v>
      </c>
      <c r="AY486" s="254" t="s">
        <v>135</v>
      </c>
    </row>
    <row r="487" s="15" customFormat="1">
      <c r="A487" s="15"/>
      <c r="B487" s="255"/>
      <c r="C487" s="256"/>
      <c r="D487" s="235" t="s">
        <v>147</v>
      </c>
      <c r="E487" s="257" t="s">
        <v>19</v>
      </c>
      <c r="F487" s="258" t="s">
        <v>152</v>
      </c>
      <c r="G487" s="256"/>
      <c r="H487" s="259">
        <v>19.388000000000002</v>
      </c>
      <c r="I487" s="260"/>
      <c r="J487" s="256"/>
      <c r="K487" s="256"/>
      <c r="L487" s="261"/>
      <c r="M487" s="262"/>
      <c r="N487" s="263"/>
      <c r="O487" s="263"/>
      <c r="P487" s="263"/>
      <c r="Q487" s="263"/>
      <c r="R487" s="263"/>
      <c r="S487" s="263"/>
      <c r="T487" s="26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5" t="s">
        <v>147</v>
      </c>
      <c r="AU487" s="265" t="s">
        <v>84</v>
      </c>
      <c r="AV487" s="15" t="s">
        <v>143</v>
      </c>
      <c r="AW487" s="15" t="s">
        <v>36</v>
      </c>
      <c r="AX487" s="15" t="s">
        <v>82</v>
      </c>
      <c r="AY487" s="265" t="s">
        <v>135</v>
      </c>
    </row>
    <row r="488" s="2" customFormat="1" ht="16.5" customHeight="1">
      <c r="A488" s="41"/>
      <c r="B488" s="42"/>
      <c r="C488" s="283" t="s">
        <v>569</v>
      </c>
      <c r="D488" s="283" t="s">
        <v>367</v>
      </c>
      <c r="E488" s="284" t="s">
        <v>570</v>
      </c>
      <c r="F488" s="285" t="s">
        <v>571</v>
      </c>
      <c r="G488" s="286" t="s">
        <v>270</v>
      </c>
      <c r="H488" s="287">
        <v>0.0060000000000000001</v>
      </c>
      <c r="I488" s="288"/>
      <c r="J488" s="289">
        <f>ROUND(I488*H488,2)</f>
        <v>0</v>
      </c>
      <c r="K488" s="285" t="s">
        <v>142</v>
      </c>
      <c r="L488" s="290"/>
      <c r="M488" s="291" t="s">
        <v>19</v>
      </c>
      <c r="N488" s="292" t="s">
        <v>45</v>
      </c>
      <c r="O488" s="87"/>
      <c r="P488" s="224">
        <f>O488*H488</f>
        <v>0</v>
      </c>
      <c r="Q488" s="224">
        <v>1</v>
      </c>
      <c r="R488" s="224">
        <f>Q488*H488</f>
        <v>0.0060000000000000001</v>
      </c>
      <c r="S488" s="224">
        <v>0</v>
      </c>
      <c r="T488" s="225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226" t="s">
        <v>572</v>
      </c>
      <c r="AT488" s="226" t="s">
        <v>367</v>
      </c>
      <c r="AU488" s="226" t="s">
        <v>84</v>
      </c>
      <c r="AY488" s="20" t="s">
        <v>135</v>
      </c>
      <c r="BE488" s="227">
        <f>IF(N488="základní",J488,0)</f>
        <v>0</v>
      </c>
      <c r="BF488" s="227">
        <f>IF(N488="snížená",J488,0)</f>
        <v>0</v>
      </c>
      <c r="BG488" s="227">
        <f>IF(N488="zákl. přenesená",J488,0)</f>
        <v>0</v>
      </c>
      <c r="BH488" s="227">
        <f>IF(N488="sníž. přenesená",J488,0)</f>
        <v>0</v>
      </c>
      <c r="BI488" s="227">
        <f>IF(N488="nulová",J488,0)</f>
        <v>0</v>
      </c>
      <c r="BJ488" s="20" t="s">
        <v>82</v>
      </c>
      <c r="BK488" s="227">
        <f>ROUND(I488*H488,2)</f>
        <v>0</v>
      </c>
      <c r="BL488" s="20" t="s">
        <v>278</v>
      </c>
      <c r="BM488" s="226" t="s">
        <v>573</v>
      </c>
    </row>
    <row r="489" s="13" customFormat="1">
      <c r="A489" s="13"/>
      <c r="B489" s="233"/>
      <c r="C489" s="234"/>
      <c r="D489" s="235" t="s">
        <v>147</v>
      </c>
      <c r="E489" s="236" t="s">
        <v>19</v>
      </c>
      <c r="F489" s="237" t="s">
        <v>366</v>
      </c>
      <c r="G489" s="234"/>
      <c r="H489" s="236" t="s">
        <v>19</v>
      </c>
      <c r="I489" s="238"/>
      <c r="J489" s="234"/>
      <c r="K489" s="234"/>
      <c r="L489" s="239"/>
      <c r="M489" s="240"/>
      <c r="N489" s="241"/>
      <c r="O489" s="241"/>
      <c r="P489" s="241"/>
      <c r="Q489" s="241"/>
      <c r="R489" s="241"/>
      <c r="S489" s="241"/>
      <c r="T489" s="24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3" t="s">
        <v>147</v>
      </c>
      <c r="AU489" s="243" t="s">
        <v>84</v>
      </c>
      <c r="AV489" s="13" t="s">
        <v>82</v>
      </c>
      <c r="AW489" s="13" t="s">
        <v>36</v>
      </c>
      <c r="AX489" s="13" t="s">
        <v>74</v>
      </c>
      <c r="AY489" s="243" t="s">
        <v>135</v>
      </c>
    </row>
    <row r="490" s="14" customFormat="1">
      <c r="A490" s="14"/>
      <c r="B490" s="244"/>
      <c r="C490" s="245"/>
      <c r="D490" s="235" t="s">
        <v>147</v>
      </c>
      <c r="E490" s="246" t="s">
        <v>19</v>
      </c>
      <c r="F490" s="247" t="s">
        <v>568</v>
      </c>
      <c r="G490" s="245"/>
      <c r="H490" s="248">
        <v>19.388000000000002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4" t="s">
        <v>147</v>
      </c>
      <c r="AU490" s="254" t="s">
        <v>84</v>
      </c>
      <c r="AV490" s="14" t="s">
        <v>84</v>
      </c>
      <c r="AW490" s="14" t="s">
        <v>36</v>
      </c>
      <c r="AX490" s="14" t="s">
        <v>74</v>
      </c>
      <c r="AY490" s="254" t="s">
        <v>135</v>
      </c>
    </row>
    <row r="491" s="15" customFormat="1">
      <c r="A491" s="15"/>
      <c r="B491" s="255"/>
      <c r="C491" s="256"/>
      <c r="D491" s="235" t="s">
        <v>147</v>
      </c>
      <c r="E491" s="257" t="s">
        <v>19</v>
      </c>
      <c r="F491" s="258" t="s">
        <v>152</v>
      </c>
      <c r="G491" s="256"/>
      <c r="H491" s="259">
        <v>19.388000000000002</v>
      </c>
      <c r="I491" s="260"/>
      <c r="J491" s="256"/>
      <c r="K491" s="256"/>
      <c r="L491" s="261"/>
      <c r="M491" s="262"/>
      <c r="N491" s="263"/>
      <c r="O491" s="263"/>
      <c r="P491" s="263"/>
      <c r="Q491" s="263"/>
      <c r="R491" s="263"/>
      <c r="S491" s="263"/>
      <c r="T491" s="264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5" t="s">
        <v>147</v>
      </c>
      <c r="AU491" s="265" t="s">
        <v>84</v>
      </c>
      <c r="AV491" s="15" t="s">
        <v>143</v>
      </c>
      <c r="AW491" s="15" t="s">
        <v>36</v>
      </c>
      <c r="AX491" s="15" t="s">
        <v>82</v>
      </c>
      <c r="AY491" s="265" t="s">
        <v>135</v>
      </c>
    </row>
    <row r="492" s="14" customFormat="1">
      <c r="A492" s="14"/>
      <c r="B492" s="244"/>
      <c r="C492" s="245"/>
      <c r="D492" s="235" t="s">
        <v>147</v>
      </c>
      <c r="E492" s="245"/>
      <c r="F492" s="247" t="s">
        <v>574</v>
      </c>
      <c r="G492" s="245"/>
      <c r="H492" s="248">
        <v>0.0060000000000000001</v>
      </c>
      <c r="I492" s="249"/>
      <c r="J492" s="245"/>
      <c r="K492" s="245"/>
      <c r="L492" s="250"/>
      <c r="M492" s="251"/>
      <c r="N492" s="252"/>
      <c r="O492" s="252"/>
      <c r="P492" s="252"/>
      <c r="Q492" s="252"/>
      <c r="R492" s="252"/>
      <c r="S492" s="252"/>
      <c r="T492" s="25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4" t="s">
        <v>147</v>
      </c>
      <c r="AU492" s="254" t="s">
        <v>84</v>
      </c>
      <c r="AV492" s="14" t="s">
        <v>84</v>
      </c>
      <c r="AW492" s="14" t="s">
        <v>4</v>
      </c>
      <c r="AX492" s="14" t="s">
        <v>82</v>
      </c>
      <c r="AY492" s="254" t="s">
        <v>135</v>
      </c>
    </row>
    <row r="493" s="2" customFormat="1" ht="16.5" customHeight="1">
      <c r="A493" s="41"/>
      <c r="B493" s="42"/>
      <c r="C493" s="215" t="s">
        <v>572</v>
      </c>
      <c r="D493" s="215" t="s">
        <v>138</v>
      </c>
      <c r="E493" s="216" t="s">
        <v>575</v>
      </c>
      <c r="F493" s="217" t="s">
        <v>576</v>
      </c>
      <c r="G493" s="218" t="s">
        <v>141</v>
      </c>
      <c r="H493" s="219">
        <v>19.388000000000002</v>
      </c>
      <c r="I493" s="220"/>
      <c r="J493" s="221">
        <f>ROUND(I493*H493,2)</f>
        <v>0</v>
      </c>
      <c r="K493" s="217" t="s">
        <v>142</v>
      </c>
      <c r="L493" s="47"/>
      <c r="M493" s="222" t="s">
        <v>19</v>
      </c>
      <c r="N493" s="223" t="s">
        <v>45</v>
      </c>
      <c r="O493" s="87"/>
      <c r="P493" s="224">
        <f>O493*H493</f>
        <v>0</v>
      </c>
      <c r="Q493" s="224">
        <v>0.00040000000000000002</v>
      </c>
      <c r="R493" s="224">
        <f>Q493*H493</f>
        <v>0.0077552000000000012</v>
      </c>
      <c r="S493" s="224">
        <v>0</v>
      </c>
      <c r="T493" s="225">
        <f>S493*H493</f>
        <v>0</v>
      </c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R493" s="226" t="s">
        <v>278</v>
      </c>
      <c r="AT493" s="226" t="s">
        <v>138</v>
      </c>
      <c r="AU493" s="226" t="s">
        <v>84</v>
      </c>
      <c r="AY493" s="20" t="s">
        <v>135</v>
      </c>
      <c r="BE493" s="227">
        <f>IF(N493="základní",J493,0)</f>
        <v>0</v>
      </c>
      <c r="BF493" s="227">
        <f>IF(N493="snížená",J493,0)</f>
        <v>0</v>
      </c>
      <c r="BG493" s="227">
        <f>IF(N493="zákl. přenesená",J493,0)</f>
        <v>0</v>
      </c>
      <c r="BH493" s="227">
        <f>IF(N493="sníž. přenesená",J493,0)</f>
        <v>0</v>
      </c>
      <c r="BI493" s="227">
        <f>IF(N493="nulová",J493,0)</f>
        <v>0</v>
      </c>
      <c r="BJ493" s="20" t="s">
        <v>82</v>
      </c>
      <c r="BK493" s="227">
        <f>ROUND(I493*H493,2)</f>
        <v>0</v>
      </c>
      <c r="BL493" s="20" t="s">
        <v>278</v>
      </c>
      <c r="BM493" s="226" t="s">
        <v>577</v>
      </c>
    </row>
    <row r="494" s="2" customFormat="1">
      <c r="A494" s="41"/>
      <c r="B494" s="42"/>
      <c r="C494" s="43"/>
      <c r="D494" s="228" t="s">
        <v>145</v>
      </c>
      <c r="E494" s="43"/>
      <c r="F494" s="229" t="s">
        <v>578</v>
      </c>
      <c r="G494" s="43"/>
      <c r="H494" s="43"/>
      <c r="I494" s="230"/>
      <c r="J494" s="43"/>
      <c r="K494" s="43"/>
      <c r="L494" s="47"/>
      <c r="M494" s="231"/>
      <c r="N494" s="232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145</v>
      </c>
      <c r="AU494" s="20" t="s">
        <v>84</v>
      </c>
    </row>
    <row r="495" s="13" customFormat="1">
      <c r="A495" s="13"/>
      <c r="B495" s="233"/>
      <c r="C495" s="234"/>
      <c r="D495" s="235" t="s">
        <v>147</v>
      </c>
      <c r="E495" s="236" t="s">
        <v>19</v>
      </c>
      <c r="F495" s="237" t="s">
        <v>366</v>
      </c>
      <c r="G495" s="234"/>
      <c r="H495" s="236" t="s">
        <v>19</v>
      </c>
      <c r="I495" s="238"/>
      <c r="J495" s="234"/>
      <c r="K495" s="234"/>
      <c r="L495" s="239"/>
      <c r="M495" s="240"/>
      <c r="N495" s="241"/>
      <c r="O495" s="241"/>
      <c r="P495" s="241"/>
      <c r="Q495" s="241"/>
      <c r="R495" s="241"/>
      <c r="S495" s="241"/>
      <c r="T495" s="24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3" t="s">
        <v>147</v>
      </c>
      <c r="AU495" s="243" t="s">
        <v>84</v>
      </c>
      <c r="AV495" s="13" t="s">
        <v>82</v>
      </c>
      <c r="AW495" s="13" t="s">
        <v>36</v>
      </c>
      <c r="AX495" s="13" t="s">
        <v>74</v>
      </c>
      <c r="AY495" s="243" t="s">
        <v>135</v>
      </c>
    </row>
    <row r="496" s="14" customFormat="1">
      <c r="A496" s="14"/>
      <c r="B496" s="244"/>
      <c r="C496" s="245"/>
      <c r="D496" s="235" t="s">
        <v>147</v>
      </c>
      <c r="E496" s="246" t="s">
        <v>19</v>
      </c>
      <c r="F496" s="247" t="s">
        <v>568</v>
      </c>
      <c r="G496" s="245"/>
      <c r="H496" s="248">
        <v>19.388000000000002</v>
      </c>
      <c r="I496" s="249"/>
      <c r="J496" s="245"/>
      <c r="K496" s="245"/>
      <c r="L496" s="250"/>
      <c r="M496" s="251"/>
      <c r="N496" s="252"/>
      <c r="O496" s="252"/>
      <c r="P496" s="252"/>
      <c r="Q496" s="252"/>
      <c r="R496" s="252"/>
      <c r="S496" s="252"/>
      <c r="T496" s="25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4" t="s">
        <v>147</v>
      </c>
      <c r="AU496" s="254" t="s">
        <v>84</v>
      </c>
      <c r="AV496" s="14" t="s">
        <v>84</v>
      </c>
      <c r="AW496" s="14" t="s">
        <v>36</v>
      </c>
      <c r="AX496" s="14" t="s">
        <v>74</v>
      </c>
      <c r="AY496" s="254" t="s">
        <v>135</v>
      </c>
    </row>
    <row r="497" s="15" customFormat="1">
      <c r="A497" s="15"/>
      <c r="B497" s="255"/>
      <c r="C497" s="256"/>
      <c r="D497" s="235" t="s">
        <v>147</v>
      </c>
      <c r="E497" s="257" t="s">
        <v>19</v>
      </c>
      <c r="F497" s="258" t="s">
        <v>152</v>
      </c>
      <c r="G497" s="256"/>
      <c r="H497" s="259">
        <v>19.388000000000002</v>
      </c>
      <c r="I497" s="260"/>
      <c r="J497" s="256"/>
      <c r="K497" s="256"/>
      <c r="L497" s="261"/>
      <c r="M497" s="262"/>
      <c r="N497" s="263"/>
      <c r="O497" s="263"/>
      <c r="P497" s="263"/>
      <c r="Q497" s="263"/>
      <c r="R497" s="263"/>
      <c r="S497" s="263"/>
      <c r="T497" s="264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65" t="s">
        <v>147</v>
      </c>
      <c r="AU497" s="265" t="s">
        <v>84</v>
      </c>
      <c r="AV497" s="15" t="s">
        <v>143</v>
      </c>
      <c r="AW497" s="15" t="s">
        <v>36</v>
      </c>
      <c r="AX497" s="15" t="s">
        <v>82</v>
      </c>
      <c r="AY497" s="265" t="s">
        <v>135</v>
      </c>
    </row>
    <row r="498" s="2" customFormat="1" ht="24.15" customHeight="1">
      <c r="A498" s="41"/>
      <c r="B498" s="42"/>
      <c r="C498" s="283" t="s">
        <v>579</v>
      </c>
      <c r="D498" s="283" t="s">
        <v>367</v>
      </c>
      <c r="E498" s="284" t="s">
        <v>580</v>
      </c>
      <c r="F498" s="285" t="s">
        <v>581</v>
      </c>
      <c r="G498" s="286" t="s">
        <v>141</v>
      </c>
      <c r="H498" s="287">
        <v>22.597000000000001</v>
      </c>
      <c r="I498" s="288"/>
      <c r="J498" s="289">
        <f>ROUND(I498*H498,2)</f>
        <v>0</v>
      </c>
      <c r="K498" s="285" t="s">
        <v>142</v>
      </c>
      <c r="L498" s="290"/>
      <c r="M498" s="291" t="s">
        <v>19</v>
      </c>
      <c r="N498" s="292" t="s">
        <v>45</v>
      </c>
      <c r="O498" s="87"/>
      <c r="P498" s="224">
        <f>O498*H498</f>
        <v>0</v>
      </c>
      <c r="Q498" s="224">
        <v>0.0054000000000000003</v>
      </c>
      <c r="R498" s="224">
        <f>Q498*H498</f>
        <v>0.12202380000000002</v>
      </c>
      <c r="S498" s="224">
        <v>0</v>
      </c>
      <c r="T498" s="225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26" t="s">
        <v>572</v>
      </c>
      <c r="AT498" s="226" t="s">
        <v>367</v>
      </c>
      <c r="AU498" s="226" t="s">
        <v>84</v>
      </c>
      <c r="AY498" s="20" t="s">
        <v>135</v>
      </c>
      <c r="BE498" s="227">
        <f>IF(N498="základní",J498,0)</f>
        <v>0</v>
      </c>
      <c r="BF498" s="227">
        <f>IF(N498="snížená",J498,0)</f>
        <v>0</v>
      </c>
      <c r="BG498" s="227">
        <f>IF(N498="zákl. přenesená",J498,0)</f>
        <v>0</v>
      </c>
      <c r="BH498" s="227">
        <f>IF(N498="sníž. přenesená",J498,0)</f>
        <v>0</v>
      </c>
      <c r="BI498" s="227">
        <f>IF(N498="nulová",J498,0)</f>
        <v>0</v>
      </c>
      <c r="BJ498" s="20" t="s">
        <v>82</v>
      </c>
      <c r="BK498" s="227">
        <f>ROUND(I498*H498,2)</f>
        <v>0</v>
      </c>
      <c r="BL498" s="20" t="s">
        <v>278</v>
      </c>
      <c r="BM498" s="226" t="s">
        <v>582</v>
      </c>
    </row>
    <row r="499" s="13" customFormat="1">
      <c r="A499" s="13"/>
      <c r="B499" s="233"/>
      <c r="C499" s="234"/>
      <c r="D499" s="235" t="s">
        <v>147</v>
      </c>
      <c r="E499" s="236" t="s">
        <v>19</v>
      </c>
      <c r="F499" s="237" t="s">
        <v>366</v>
      </c>
      <c r="G499" s="234"/>
      <c r="H499" s="236" t="s">
        <v>19</v>
      </c>
      <c r="I499" s="238"/>
      <c r="J499" s="234"/>
      <c r="K499" s="234"/>
      <c r="L499" s="239"/>
      <c r="M499" s="240"/>
      <c r="N499" s="241"/>
      <c r="O499" s="241"/>
      <c r="P499" s="241"/>
      <c r="Q499" s="241"/>
      <c r="R499" s="241"/>
      <c r="S499" s="241"/>
      <c r="T499" s="24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3" t="s">
        <v>147</v>
      </c>
      <c r="AU499" s="243" t="s">
        <v>84</v>
      </c>
      <c r="AV499" s="13" t="s">
        <v>82</v>
      </c>
      <c r="AW499" s="13" t="s">
        <v>36</v>
      </c>
      <c r="AX499" s="13" t="s">
        <v>74</v>
      </c>
      <c r="AY499" s="243" t="s">
        <v>135</v>
      </c>
    </row>
    <row r="500" s="14" customFormat="1">
      <c r="A500" s="14"/>
      <c r="B500" s="244"/>
      <c r="C500" s="245"/>
      <c r="D500" s="235" t="s">
        <v>147</v>
      </c>
      <c r="E500" s="246" t="s">
        <v>19</v>
      </c>
      <c r="F500" s="247" t="s">
        <v>568</v>
      </c>
      <c r="G500" s="245"/>
      <c r="H500" s="248">
        <v>19.388000000000002</v>
      </c>
      <c r="I500" s="249"/>
      <c r="J500" s="245"/>
      <c r="K500" s="245"/>
      <c r="L500" s="250"/>
      <c r="M500" s="251"/>
      <c r="N500" s="252"/>
      <c r="O500" s="252"/>
      <c r="P500" s="252"/>
      <c r="Q500" s="252"/>
      <c r="R500" s="252"/>
      <c r="S500" s="252"/>
      <c r="T500" s="253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4" t="s">
        <v>147</v>
      </c>
      <c r="AU500" s="254" t="s">
        <v>84</v>
      </c>
      <c r="AV500" s="14" t="s">
        <v>84</v>
      </c>
      <c r="AW500" s="14" t="s">
        <v>36</v>
      </c>
      <c r="AX500" s="14" t="s">
        <v>74</v>
      </c>
      <c r="AY500" s="254" t="s">
        <v>135</v>
      </c>
    </row>
    <row r="501" s="15" customFormat="1">
      <c r="A501" s="15"/>
      <c r="B501" s="255"/>
      <c r="C501" s="256"/>
      <c r="D501" s="235" t="s">
        <v>147</v>
      </c>
      <c r="E501" s="257" t="s">
        <v>19</v>
      </c>
      <c r="F501" s="258" t="s">
        <v>152</v>
      </c>
      <c r="G501" s="256"/>
      <c r="H501" s="259">
        <v>19.388000000000002</v>
      </c>
      <c r="I501" s="260"/>
      <c r="J501" s="256"/>
      <c r="K501" s="256"/>
      <c r="L501" s="261"/>
      <c r="M501" s="262"/>
      <c r="N501" s="263"/>
      <c r="O501" s="263"/>
      <c r="P501" s="263"/>
      <c r="Q501" s="263"/>
      <c r="R501" s="263"/>
      <c r="S501" s="263"/>
      <c r="T501" s="264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5" t="s">
        <v>147</v>
      </c>
      <c r="AU501" s="265" t="s">
        <v>84</v>
      </c>
      <c r="AV501" s="15" t="s">
        <v>143</v>
      </c>
      <c r="AW501" s="15" t="s">
        <v>36</v>
      </c>
      <c r="AX501" s="15" t="s">
        <v>82</v>
      </c>
      <c r="AY501" s="265" t="s">
        <v>135</v>
      </c>
    </row>
    <row r="502" s="14" customFormat="1">
      <c r="A502" s="14"/>
      <c r="B502" s="244"/>
      <c r="C502" s="245"/>
      <c r="D502" s="235" t="s">
        <v>147</v>
      </c>
      <c r="E502" s="245"/>
      <c r="F502" s="247" t="s">
        <v>583</v>
      </c>
      <c r="G502" s="245"/>
      <c r="H502" s="248">
        <v>22.597000000000001</v>
      </c>
      <c r="I502" s="249"/>
      <c r="J502" s="245"/>
      <c r="K502" s="245"/>
      <c r="L502" s="250"/>
      <c r="M502" s="251"/>
      <c r="N502" s="252"/>
      <c r="O502" s="252"/>
      <c r="P502" s="252"/>
      <c r="Q502" s="252"/>
      <c r="R502" s="252"/>
      <c r="S502" s="252"/>
      <c r="T502" s="253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4" t="s">
        <v>147</v>
      </c>
      <c r="AU502" s="254" t="s">
        <v>84</v>
      </c>
      <c r="AV502" s="14" t="s">
        <v>84</v>
      </c>
      <c r="AW502" s="14" t="s">
        <v>4</v>
      </c>
      <c r="AX502" s="14" t="s">
        <v>82</v>
      </c>
      <c r="AY502" s="254" t="s">
        <v>135</v>
      </c>
    </row>
    <row r="503" s="2" customFormat="1" ht="33" customHeight="1">
      <c r="A503" s="41"/>
      <c r="B503" s="42"/>
      <c r="C503" s="215" t="s">
        <v>584</v>
      </c>
      <c r="D503" s="215" t="s">
        <v>138</v>
      </c>
      <c r="E503" s="216" t="s">
        <v>585</v>
      </c>
      <c r="F503" s="217" t="s">
        <v>586</v>
      </c>
      <c r="G503" s="218" t="s">
        <v>270</v>
      </c>
      <c r="H503" s="219">
        <v>0.13600000000000001</v>
      </c>
      <c r="I503" s="220"/>
      <c r="J503" s="221">
        <f>ROUND(I503*H503,2)</f>
        <v>0</v>
      </c>
      <c r="K503" s="217" t="s">
        <v>142</v>
      </c>
      <c r="L503" s="47"/>
      <c r="M503" s="222" t="s">
        <v>19</v>
      </c>
      <c r="N503" s="223" t="s">
        <v>45</v>
      </c>
      <c r="O503" s="87"/>
      <c r="P503" s="224">
        <f>O503*H503</f>
        <v>0</v>
      </c>
      <c r="Q503" s="224">
        <v>0</v>
      </c>
      <c r="R503" s="224">
        <f>Q503*H503</f>
        <v>0</v>
      </c>
      <c r="S503" s="224">
        <v>0</v>
      </c>
      <c r="T503" s="225">
        <f>S503*H503</f>
        <v>0</v>
      </c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R503" s="226" t="s">
        <v>278</v>
      </c>
      <c r="AT503" s="226" t="s">
        <v>138</v>
      </c>
      <c r="AU503" s="226" t="s">
        <v>84</v>
      </c>
      <c r="AY503" s="20" t="s">
        <v>135</v>
      </c>
      <c r="BE503" s="227">
        <f>IF(N503="základní",J503,0)</f>
        <v>0</v>
      </c>
      <c r="BF503" s="227">
        <f>IF(N503="snížená",J503,0)</f>
        <v>0</v>
      </c>
      <c r="BG503" s="227">
        <f>IF(N503="zákl. přenesená",J503,0)</f>
        <v>0</v>
      </c>
      <c r="BH503" s="227">
        <f>IF(N503="sníž. přenesená",J503,0)</f>
        <v>0</v>
      </c>
      <c r="BI503" s="227">
        <f>IF(N503="nulová",J503,0)</f>
        <v>0</v>
      </c>
      <c r="BJ503" s="20" t="s">
        <v>82</v>
      </c>
      <c r="BK503" s="227">
        <f>ROUND(I503*H503,2)</f>
        <v>0</v>
      </c>
      <c r="BL503" s="20" t="s">
        <v>278</v>
      </c>
      <c r="BM503" s="226" t="s">
        <v>587</v>
      </c>
    </row>
    <row r="504" s="2" customFormat="1">
      <c r="A504" s="41"/>
      <c r="B504" s="42"/>
      <c r="C504" s="43"/>
      <c r="D504" s="228" t="s">
        <v>145</v>
      </c>
      <c r="E504" s="43"/>
      <c r="F504" s="229" t="s">
        <v>588</v>
      </c>
      <c r="G504" s="43"/>
      <c r="H504" s="43"/>
      <c r="I504" s="230"/>
      <c r="J504" s="43"/>
      <c r="K504" s="43"/>
      <c r="L504" s="47"/>
      <c r="M504" s="231"/>
      <c r="N504" s="232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145</v>
      </c>
      <c r="AU504" s="20" t="s">
        <v>84</v>
      </c>
    </row>
    <row r="505" s="12" customFormat="1" ht="22.8" customHeight="1">
      <c r="A505" s="12"/>
      <c r="B505" s="199"/>
      <c r="C505" s="200"/>
      <c r="D505" s="201" t="s">
        <v>73</v>
      </c>
      <c r="E505" s="213" t="s">
        <v>589</v>
      </c>
      <c r="F505" s="213" t="s">
        <v>590</v>
      </c>
      <c r="G505" s="200"/>
      <c r="H505" s="200"/>
      <c r="I505" s="203"/>
      <c r="J505" s="214">
        <f>BK505</f>
        <v>0</v>
      </c>
      <c r="K505" s="200"/>
      <c r="L505" s="205"/>
      <c r="M505" s="206"/>
      <c r="N505" s="207"/>
      <c r="O505" s="207"/>
      <c r="P505" s="208">
        <f>SUM(P506:P547)</f>
        <v>0</v>
      </c>
      <c r="Q505" s="207"/>
      <c r="R505" s="208">
        <f>SUM(R506:R547)</f>
        <v>0.028933500000000004</v>
      </c>
      <c r="S505" s="207"/>
      <c r="T505" s="209">
        <f>SUM(T506:T547)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10" t="s">
        <v>84</v>
      </c>
      <c r="AT505" s="211" t="s">
        <v>73</v>
      </c>
      <c r="AU505" s="211" t="s">
        <v>82</v>
      </c>
      <c r="AY505" s="210" t="s">
        <v>135</v>
      </c>
      <c r="BK505" s="212">
        <f>SUM(BK506:BK547)</f>
        <v>0</v>
      </c>
    </row>
    <row r="506" s="2" customFormat="1" ht="24.15" customHeight="1">
      <c r="A506" s="41"/>
      <c r="B506" s="42"/>
      <c r="C506" s="215" t="s">
        <v>591</v>
      </c>
      <c r="D506" s="215" t="s">
        <v>138</v>
      </c>
      <c r="E506" s="216" t="s">
        <v>592</v>
      </c>
      <c r="F506" s="217" t="s">
        <v>593</v>
      </c>
      <c r="G506" s="218" t="s">
        <v>141</v>
      </c>
      <c r="H506" s="219">
        <v>18.370000000000001</v>
      </c>
      <c r="I506" s="220"/>
      <c r="J506" s="221">
        <f>ROUND(I506*H506,2)</f>
        <v>0</v>
      </c>
      <c r="K506" s="217" t="s">
        <v>142</v>
      </c>
      <c r="L506" s="47"/>
      <c r="M506" s="222" t="s">
        <v>19</v>
      </c>
      <c r="N506" s="223" t="s">
        <v>45</v>
      </c>
      <c r="O506" s="87"/>
      <c r="P506" s="224">
        <f>O506*H506</f>
        <v>0</v>
      </c>
      <c r="Q506" s="224">
        <v>0</v>
      </c>
      <c r="R506" s="224">
        <f>Q506*H506</f>
        <v>0</v>
      </c>
      <c r="S506" s="224">
        <v>0</v>
      </c>
      <c r="T506" s="225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26" t="s">
        <v>278</v>
      </c>
      <c r="AT506" s="226" t="s">
        <v>138</v>
      </c>
      <c r="AU506" s="226" t="s">
        <v>84</v>
      </c>
      <c r="AY506" s="20" t="s">
        <v>135</v>
      </c>
      <c r="BE506" s="227">
        <f>IF(N506="základní",J506,0)</f>
        <v>0</v>
      </c>
      <c r="BF506" s="227">
        <f>IF(N506="snížená",J506,0)</f>
        <v>0</v>
      </c>
      <c r="BG506" s="227">
        <f>IF(N506="zákl. přenesená",J506,0)</f>
        <v>0</v>
      </c>
      <c r="BH506" s="227">
        <f>IF(N506="sníž. přenesená",J506,0)</f>
        <v>0</v>
      </c>
      <c r="BI506" s="227">
        <f>IF(N506="nulová",J506,0)</f>
        <v>0</v>
      </c>
      <c r="BJ506" s="20" t="s">
        <v>82</v>
      </c>
      <c r="BK506" s="227">
        <f>ROUND(I506*H506,2)</f>
        <v>0</v>
      </c>
      <c r="BL506" s="20" t="s">
        <v>278</v>
      </c>
      <c r="BM506" s="226" t="s">
        <v>594</v>
      </c>
    </row>
    <row r="507" s="2" customFormat="1">
      <c r="A507" s="41"/>
      <c r="B507" s="42"/>
      <c r="C507" s="43"/>
      <c r="D507" s="228" t="s">
        <v>145</v>
      </c>
      <c r="E507" s="43"/>
      <c r="F507" s="229" t="s">
        <v>595</v>
      </c>
      <c r="G507" s="43"/>
      <c r="H507" s="43"/>
      <c r="I507" s="230"/>
      <c r="J507" s="43"/>
      <c r="K507" s="43"/>
      <c r="L507" s="47"/>
      <c r="M507" s="231"/>
      <c r="N507" s="232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0" t="s">
        <v>145</v>
      </c>
      <c r="AU507" s="20" t="s">
        <v>84</v>
      </c>
    </row>
    <row r="508" s="13" customFormat="1">
      <c r="A508" s="13"/>
      <c r="B508" s="233"/>
      <c r="C508" s="234"/>
      <c r="D508" s="235" t="s">
        <v>147</v>
      </c>
      <c r="E508" s="236" t="s">
        <v>19</v>
      </c>
      <c r="F508" s="237" t="s">
        <v>366</v>
      </c>
      <c r="G508" s="234"/>
      <c r="H508" s="236" t="s">
        <v>19</v>
      </c>
      <c r="I508" s="238"/>
      <c r="J508" s="234"/>
      <c r="K508" s="234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147</v>
      </c>
      <c r="AU508" s="243" t="s">
        <v>84</v>
      </c>
      <c r="AV508" s="13" t="s">
        <v>82</v>
      </c>
      <c r="AW508" s="13" t="s">
        <v>36</v>
      </c>
      <c r="AX508" s="13" t="s">
        <v>74</v>
      </c>
      <c r="AY508" s="243" t="s">
        <v>135</v>
      </c>
    </row>
    <row r="509" s="13" customFormat="1">
      <c r="A509" s="13"/>
      <c r="B509" s="233"/>
      <c r="C509" s="234"/>
      <c r="D509" s="235" t="s">
        <v>147</v>
      </c>
      <c r="E509" s="236" t="s">
        <v>19</v>
      </c>
      <c r="F509" s="237" t="s">
        <v>412</v>
      </c>
      <c r="G509" s="234"/>
      <c r="H509" s="236" t="s">
        <v>19</v>
      </c>
      <c r="I509" s="238"/>
      <c r="J509" s="234"/>
      <c r="K509" s="234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147</v>
      </c>
      <c r="AU509" s="243" t="s">
        <v>84</v>
      </c>
      <c r="AV509" s="13" t="s">
        <v>82</v>
      </c>
      <c r="AW509" s="13" t="s">
        <v>36</v>
      </c>
      <c r="AX509" s="13" t="s">
        <v>74</v>
      </c>
      <c r="AY509" s="243" t="s">
        <v>135</v>
      </c>
    </row>
    <row r="510" s="14" customFormat="1">
      <c r="A510" s="14"/>
      <c r="B510" s="244"/>
      <c r="C510" s="245"/>
      <c r="D510" s="235" t="s">
        <v>147</v>
      </c>
      <c r="E510" s="246" t="s">
        <v>19</v>
      </c>
      <c r="F510" s="247" t="s">
        <v>503</v>
      </c>
      <c r="G510" s="245"/>
      <c r="H510" s="248">
        <v>6.1799999999999997</v>
      </c>
      <c r="I510" s="249"/>
      <c r="J510" s="245"/>
      <c r="K510" s="245"/>
      <c r="L510" s="250"/>
      <c r="M510" s="251"/>
      <c r="N510" s="252"/>
      <c r="O510" s="252"/>
      <c r="P510" s="252"/>
      <c r="Q510" s="252"/>
      <c r="R510" s="252"/>
      <c r="S510" s="252"/>
      <c r="T510" s="253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4" t="s">
        <v>147</v>
      </c>
      <c r="AU510" s="254" t="s">
        <v>84</v>
      </c>
      <c r="AV510" s="14" t="s">
        <v>84</v>
      </c>
      <c r="AW510" s="14" t="s">
        <v>36</v>
      </c>
      <c r="AX510" s="14" t="s">
        <v>74</v>
      </c>
      <c r="AY510" s="254" t="s">
        <v>135</v>
      </c>
    </row>
    <row r="511" s="13" customFormat="1">
      <c r="A511" s="13"/>
      <c r="B511" s="233"/>
      <c r="C511" s="234"/>
      <c r="D511" s="235" t="s">
        <v>147</v>
      </c>
      <c r="E511" s="236" t="s">
        <v>19</v>
      </c>
      <c r="F511" s="237" t="s">
        <v>417</v>
      </c>
      <c r="G511" s="234"/>
      <c r="H511" s="236" t="s">
        <v>19</v>
      </c>
      <c r="I511" s="238"/>
      <c r="J511" s="234"/>
      <c r="K511" s="234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147</v>
      </c>
      <c r="AU511" s="243" t="s">
        <v>84</v>
      </c>
      <c r="AV511" s="13" t="s">
        <v>82</v>
      </c>
      <c r="AW511" s="13" t="s">
        <v>36</v>
      </c>
      <c r="AX511" s="13" t="s">
        <v>74</v>
      </c>
      <c r="AY511" s="243" t="s">
        <v>135</v>
      </c>
    </row>
    <row r="512" s="14" customFormat="1">
      <c r="A512" s="14"/>
      <c r="B512" s="244"/>
      <c r="C512" s="245"/>
      <c r="D512" s="235" t="s">
        <v>147</v>
      </c>
      <c r="E512" s="246" t="s">
        <v>19</v>
      </c>
      <c r="F512" s="247" t="s">
        <v>504</v>
      </c>
      <c r="G512" s="245"/>
      <c r="H512" s="248">
        <v>2.5499999999999998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4" t="s">
        <v>147</v>
      </c>
      <c r="AU512" s="254" t="s">
        <v>84</v>
      </c>
      <c r="AV512" s="14" t="s">
        <v>84</v>
      </c>
      <c r="AW512" s="14" t="s">
        <v>36</v>
      </c>
      <c r="AX512" s="14" t="s">
        <v>74</v>
      </c>
      <c r="AY512" s="254" t="s">
        <v>135</v>
      </c>
    </row>
    <row r="513" s="13" customFormat="1">
      <c r="A513" s="13"/>
      <c r="B513" s="233"/>
      <c r="C513" s="234"/>
      <c r="D513" s="235" t="s">
        <v>147</v>
      </c>
      <c r="E513" s="236" t="s">
        <v>19</v>
      </c>
      <c r="F513" s="237" t="s">
        <v>419</v>
      </c>
      <c r="G513" s="234"/>
      <c r="H513" s="236" t="s">
        <v>19</v>
      </c>
      <c r="I513" s="238"/>
      <c r="J513" s="234"/>
      <c r="K513" s="234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147</v>
      </c>
      <c r="AU513" s="243" t="s">
        <v>84</v>
      </c>
      <c r="AV513" s="13" t="s">
        <v>82</v>
      </c>
      <c r="AW513" s="13" t="s">
        <v>36</v>
      </c>
      <c r="AX513" s="13" t="s">
        <v>74</v>
      </c>
      <c r="AY513" s="243" t="s">
        <v>135</v>
      </c>
    </row>
    <row r="514" s="14" customFormat="1">
      <c r="A514" s="14"/>
      <c r="B514" s="244"/>
      <c r="C514" s="245"/>
      <c r="D514" s="235" t="s">
        <v>147</v>
      </c>
      <c r="E514" s="246" t="s">
        <v>19</v>
      </c>
      <c r="F514" s="247" t="s">
        <v>505</v>
      </c>
      <c r="G514" s="245"/>
      <c r="H514" s="248">
        <v>2.27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147</v>
      </c>
      <c r="AU514" s="254" t="s">
        <v>84</v>
      </c>
      <c r="AV514" s="14" t="s">
        <v>84</v>
      </c>
      <c r="AW514" s="14" t="s">
        <v>36</v>
      </c>
      <c r="AX514" s="14" t="s">
        <v>74</v>
      </c>
      <c r="AY514" s="254" t="s">
        <v>135</v>
      </c>
    </row>
    <row r="515" s="13" customFormat="1">
      <c r="A515" s="13"/>
      <c r="B515" s="233"/>
      <c r="C515" s="234"/>
      <c r="D515" s="235" t="s">
        <v>147</v>
      </c>
      <c r="E515" s="236" t="s">
        <v>19</v>
      </c>
      <c r="F515" s="237" t="s">
        <v>436</v>
      </c>
      <c r="G515" s="234"/>
      <c r="H515" s="236" t="s">
        <v>19</v>
      </c>
      <c r="I515" s="238"/>
      <c r="J515" s="234"/>
      <c r="K515" s="234"/>
      <c r="L515" s="239"/>
      <c r="M515" s="240"/>
      <c r="N515" s="241"/>
      <c r="O515" s="241"/>
      <c r="P515" s="241"/>
      <c r="Q515" s="241"/>
      <c r="R515" s="241"/>
      <c r="S515" s="241"/>
      <c r="T515" s="24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3" t="s">
        <v>147</v>
      </c>
      <c r="AU515" s="243" t="s">
        <v>84</v>
      </c>
      <c r="AV515" s="13" t="s">
        <v>82</v>
      </c>
      <c r="AW515" s="13" t="s">
        <v>36</v>
      </c>
      <c r="AX515" s="13" t="s">
        <v>74</v>
      </c>
      <c r="AY515" s="243" t="s">
        <v>135</v>
      </c>
    </row>
    <row r="516" s="14" customFormat="1">
      <c r="A516" s="14"/>
      <c r="B516" s="244"/>
      <c r="C516" s="245"/>
      <c r="D516" s="235" t="s">
        <v>147</v>
      </c>
      <c r="E516" s="246" t="s">
        <v>19</v>
      </c>
      <c r="F516" s="247" t="s">
        <v>506</v>
      </c>
      <c r="G516" s="245"/>
      <c r="H516" s="248">
        <v>1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4" t="s">
        <v>147</v>
      </c>
      <c r="AU516" s="254" t="s">
        <v>84</v>
      </c>
      <c r="AV516" s="14" t="s">
        <v>84</v>
      </c>
      <c r="AW516" s="14" t="s">
        <v>36</v>
      </c>
      <c r="AX516" s="14" t="s">
        <v>74</v>
      </c>
      <c r="AY516" s="254" t="s">
        <v>135</v>
      </c>
    </row>
    <row r="517" s="13" customFormat="1">
      <c r="A517" s="13"/>
      <c r="B517" s="233"/>
      <c r="C517" s="234"/>
      <c r="D517" s="235" t="s">
        <v>147</v>
      </c>
      <c r="E517" s="236" t="s">
        <v>19</v>
      </c>
      <c r="F517" s="237" t="s">
        <v>438</v>
      </c>
      <c r="G517" s="234"/>
      <c r="H517" s="236" t="s">
        <v>19</v>
      </c>
      <c r="I517" s="238"/>
      <c r="J517" s="234"/>
      <c r="K517" s="234"/>
      <c r="L517" s="239"/>
      <c r="M517" s="240"/>
      <c r="N517" s="241"/>
      <c r="O517" s="241"/>
      <c r="P517" s="241"/>
      <c r="Q517" s="241"/>
      <c r="R517" s="241"/>
      <c r="S517" s="241"/>
      <c r="T517" s="24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3" t="s">
        <v>147</v>
      </c>
      <c r="AU517" s="243" t="s">
        <v>84</v>
      </c>
      <c r="AV517" s="13" t="s">
        <v>82</v>
      </c>
      <c r="AW517" s="13" t="s">
        <v>36</v>
      </c>
      <c r="AX517" s="13" t="s">
        <v>74</v>
      </c>
      <c r="AY517" s="243" t="s">
        <v>135</v>
      </c>
    </row>
    <row r="518" s="14" customFormat="1">
      <c r="A518" s="14"/>
      <c r="B518" s="244"/>
      <c r="C518" s="245"/>
      <c r="D518" s="235" t="s">
        <v>147</v>
      </c>
      <c r="E518" s="246" t="s">
        <v>19</v>
      </c>
      <c r="F518" s="247" t="s">
        <v>507</v>
      </c>
      <c r="G518" s="245"/>
      <c r="H518" s="248">
        <v>1.4199999999999999</v>
      </c>
      <c r="I518" s="249"/>
      <c r="J518" s="245"/>
      <c r="K518" s="245"/>
      <c r="L518" s="250"/>
      <c r="M518" s="251"/>
      <c r="N518" s="252"/>
      <c r="O518" s="252"/>
      <c r="P518" s="252"/>
      <c r="Q518" s="252"/>
      <c r="R518" s="252"/>
      <c r="S518" s="252"/>
      <c r="T518" s="253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4" t="s">
        <v>147</v>
      </c>
      <c r="AU518" s="254" t="s">
        <v>84</v>
      </c>
      <c r="AV518" s="14" t="s">
        <v>84</v>
      </c>
      <c r="AW518" s="14" t="s">
        <v>36</v>
      </c>
      <c r="AX518" s="14" t="s">
        <v>74</v>
      </c>
      <c r="AY518" s="254" t="s">
        <v>135</v>
      </c>
    </row>
    <row r="519" s="13" customFormat="1">
      <c r="A519" s="13"/>
      <c r="B519" s="233"/>
      <c r="C519" s="234"/>
      <c r="D519" s="235" t="s">
        <v>147</v>
      </c>
      <c r="E519" s="236" t="s">
        <v>19</v>
      </c>
      <c r="F519" s="237" t="s">
        <v>495</v>
      </c>
      <c r="G519" s="234"/>
      <c r="H519" s="236" t="s">
        <v>19</v>
      </c>
      <c r="I519" s="238"/>
      <c r="J519" s="234"/>
      <c r="K519" s="234"/>
      <c r="L519" s="239"/>
      <c r="M519" s="240"/>
      <c r="N519" s="241"/>
      <c r="O519" s="241"/>
      <c r="P519" s="241"/>
      <c r="Q519" s="241"/>
      <c r="R519" s="241"/>
      <c r="S519" s="241"/>
      <c r="T519" s="24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3" t="s">
        <v>147</v>
      </c>
      <c r="AU519" s="243" t="s">
        <v>84</v>
      </c>
      <c r="AV519" s="13" t="s">
        <v>82</v>
      </c>
      <c r="AW519" s="13" t="s">
        <v>36</v>
      </c>
      <c r="AX519" s="13" t="s">
        <v>74</v>
      </c>
      <c r="AY519" s="243" t="s">
        <v>135</v>
      </c>
    </row>
    <row r="520" s="14" customFormat="1">
      <c r="A520" s="14"/>
      <c r="B520" s="244"/>
      <c r="C520" s="245"/>
      <c r="D520" s="235" t="s">
        <v>147</v>
      </c>
      <c r="E520" s="246" t="s">
        <v>19</v>
      </c>
      <c r="F520" s="247" t="s">
        <v>508</v>
      </c>
      <c r="G520" s="245"/>
      <c r="H520" s="248">
        <v>1.0800000000000001</v>
      </c>
      <c r="I520" s="249"/>
      <c r="J520" s="245"/>
      <c r="K520" s="245"/>
      <c r="L520" s="250"/>
      <c r="M520" s="251"/>
      <c r="N520" s="252"/>
      <c r="O520" s="252"/>
      <c r="P520" s="252"/>
      <c r="Q520" s="252"/>
      <c r="R520" s="252"/>
      <c r="S520" s="252"/>
      <c r="T520" s="253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4" t="s">
        <v>147</v>
      </c>
      <c r="AU520" s="254" t="s">
        <v>84</v>
      </c>
      <c r="AV520" s="14" t="s">
        <v>84</v>
      </c>
      <c r="AW520" s="14" t="s">
        <v>36</v>
      </c>
      <c r="AX520" s="14" t="s">
        <v>74</v>
      </c>
      <c r="AY520" s="254" t="s">
        <v>135</v>
      </c>
    </row>
    <row r="521" s="13" customFormat="1">
      <c r="A521" s="13"/>
      <c r="B521" s="233"/>
      <c r="C521" s="234"/>
      <c r="D521" s="235" t="s">
        <v>147</v>
      </c>
      <c r="E521" s="236" t="s">
        <v>19</v>
      </c>
      <c r="F521" s="237" t="s">
        <v>469</v>
      </c>
      <c r="G521" s="234"/>
      <c r="H521" s="236" t="s">
        <v>19</v>
      </c>
      <c r="I521" s="238"/>
      <c r="J521" s="234"/>
      <c r="K521" s="234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147</v>
      </c>
      <c r="AU521" s="243" t="s">
        <v>84</v>
      </c>
      <c r="AV521" s="13" t="s">
        <v>82</v>
      </c>
      <c r="AW521" s="13" t="s">
        <v>36</v>
      </c>
      <c r="AX521" s="13" t="s">
        <v>74</v>
      </c>
      <c r="AY521" s="243" t="s">
        <v>135</v>
      </c>
    </row>
    <row r="522" s="14" customFormat="1">
      <c r="A522" s="14"/>
      <c r="B522" s="244"/>
      <c r="C522" s="245"/>
      <c r="D522" s="235" t="s">
        <v>147</v>
      </c>
      <c r="E522" s="246" t="s">
        <v>19</v>
      </c>
      <c r="F522" s="247" t="s">
        <v>509</v>
      </c>
      <c r="G522" s="245"/>
      <c r="H522" s="248">
        <v>1.28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147</v>
      </c>
      <c r="AU522" s="254" t="s">
        <v>84</v>
      </c>
      <c r="AV522" s="14" t="s">
        <v>84</v>
      </c>
      <c r="AW522" s="14" t="s">
        <v>36</v>
      </c>
      <c r="AX522" s="14" t="s">
        <v>74</v>
      </c>
      <c r="AY522" s="254" t="s">
        <v>135</v>
      </c>
    </row>
    <row r="523" s="13" customFormat="1">
      <c r="A523" s="13"/>
      <c r="B523" s="233"/>
      <c r="C523" s="234"/>
      <c r="D523" s="235" t="s">
        <v>147</v>
      </c>
      <c r="E523" s="236" t="s">
        <v>19</v>
      </c>
      <c r="F523" s="237" t="s">
        <v>425</v>
      </c>
      <c r="G523" s="234"/>
      <c r="H523" s="236" t="s">
        <v>19</v>
      </c>
      <c r="I523" s="238"/>
      <c r="J523" s="234"/>
      <c r="K523" s="234"/>
      <c r="L523" s="239"/>
      <c r="M523" s="240"/>
      <c r="N523" s="241"/>
      <c r="O523" s="241"/>
      <c r="P523" s="241"/>
      <c r="Q523" s="241"/>
      <c r="R523" s="241"/>
      <c r="S523" s="241"/>
      <c r="T523" s="242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3" t="s">
        <v>147</v>
      </c>
      <c r="AU523" s="243" t="s">
        <v>84</v>
      </c>
      <c r="AV523" s="13" t="s">
        <v>82</v>
      </c>
      <c r="AW523" s="13" t="s">
        <v>36</v>
      </c>
      <c r="AX523" s="13" t="s">
        <v>74</v>
      </c>
      <c r="AY523" s="243" t="s">
        <v>135</v>
      </c>
    </row>
    <row r="524" s="14" customFormat="1">
      <c r="A524" s="14"/>
      <c r="B524" s="244"/>
      <c r="C524" s="245"/>
      <c r="D524" s="235" t="s">
        <v>147</v>
      </c>
      <c r="E524" s="246" t="s">
        <v>19</v>
      </c>
      <c r="F524" s="247" t="s">
        <v>510</v>
      </c>
      <c r="G524" s="245"/>
      <c r="H524" s="248">
        <v>2.5899999999999999</v>
      </c>
      <c r="I524" s="249"/>
      <c r="J524" s="245"/>
      <c r="K524" s="245"/>
      <c r="L524" s="250"/>
      <c r="M524" s="251"/>
      <c r="N524" s="252"/>
      <c r="O524" s="252"/>
      <c r="P524" s="252"/>
      <c r="Q524" s="252"/>
      <c r="R524" s="252"/>
      <c r="S524" s="252"/>
      <c r="T524" s="253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4" t="s">
        <v>147</v>
      </c>
      <c r="AU524" s="254" t="s">
        <v>84</v>
      </c>
      <c r="AV524" s="14" t="s">
        <v>84</v>
      </c>
      <c r="AW524" s="14" t="s">
        <v>36</v>
      </c>
      <c r="AX524" s="14" t="s">
        <v>74</v>
      </c>
      <c r="AY524" s="254" t="s">
        <v>135</v>
      </c>
    </row>
    <row r="525" s="15" customFormat="1">
      <c r="A525" s="15"/>
      <c r="B525" s="255"/>
      <c r="C525" s="256"/>
      <c r="D525" s="235" t="s">
        <v>147</v>
      </c>
      <c r="E525" s="257" t="s">
        <v>19</v>
      </c>
      <c r="F525" s="258" t="s">
        <v>152</v>
      </c>
      <c r="G525" s="256"/>
      <c r="H525" s="259">
        <v>18.369999999999997</v>
      </c>
      <c r="I525" s="260"/>
      <c r="J525" s="256"/>
      <c r="K525" s="256"/>
      <c r="L525" s="261"/>
      <c r="M525" s="262"/>
      <c r="N525" s="263"/>
      <c r="O525" s="263"/>
      <c r="P525" s="263"/>
      <c r="Q525" s="263"/>
      <c r="R525" s="263"/>
      <c r="S525" s="263"/>
      <c r="T525" s="264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5" t="s">
        <v>147</v>
      </c>
      <c r="AU525" s="265" t="s">
        <v>84</v>
      </c>
      <c r="AV525" s="15" t="s">
        <v>143</v>
      </c>
      <c r="AW525" s="15" t="s">
        <v>36</v>
      </c>
      <c r="AX525" s="15" t="s">
        <v>82</v>
      </c>
      <c r="AY525" s="265" t="s">
        <v>135</v>
      </c>
    </row>
    <row r="526" s="2" customFormat="1" ht="16.5" customHeight="1">
      <c r="A526" s="41"/>
      <c r="B526" s="42"/>
      <c r="C526" s="283" t="s">
        <v>596</v>
      </c>
      <c r="D526" s="283" t="s">
        <v>367</v>
      </c>
      <c r="E526" s="284" t="s">
        <v>597</v>
      </c>
      <c r="F526" s="285" t="s">
        <v>598</v>
      </c>
      <c r="G526" s="286" t="s">
        <v>141</v>
      </c>
      <c r="H526" s="287">
        <v>19.289000000000001</v>
      </c>
      <c r="I526" s="288"/>
      <c r="J526" s="289">
        <f>ROUND(I526*H526,2)</f>
        <v>0</v>
      </c>
      <c r="K526" s="285" t="s">
        <v>142</v>
      </c>
      <c r="L526" s="290"/>
      <c r="M526" s="291" t="s">
        <v>19</v>
      </c>
      <c r="N526" s="292" t="s">
        <v>45</v>
      </c>
      <c r="O526" s="87"/>
      <c r="P526" s="224">
        <f>O526*H526</f>
        <v>0</v>
      </c>
      <c r="Q526" s="224">
        <v>0.0015</v>
      </c>
      <c r="R526" s="224">
        <f>Q526*H526</f>
        <v>0.028933500000000004</v>
      </c>
      <c r="S526" s="224">
        <v>0</v>
      </c>
      <c r="T526" s="225">
        <f>S526*H526</f>
        <v>0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226" t="s">
        <v>572</v>
      </c>
      <c r="AT526" s="226" t="s">
        <v>367</v>
      </c>
      <c r="AU526" s="226" t="s">
        <v>84</v>
      </c>
      <c r="AY526" s="20" t="s">
        <v>135</v>
      </c>
      <c r="BE526" s="227">
        <f>IF(N526="základní",J526,0)</f>
        <v>0</v>
      </c>
      <c r="BF526" s="227">
        <f>IF(N526="snížená",J526,0)</f>
        <v>0</v>
      </c>
      <c r="BG526" s="227">
        <f>IF(N526="zákl. přenesená",J526,0)</f>
        <v>0</v>
      </c>
      <c r="BH526" s="227">
        <f>IF(N526="sníž. přenesená",J526,0)</f>
        <v>0</v>
      </c>
      <c r="BI526" s="227">
        <f>IF(N526="nulová",J526,0)</f>
        <v>0</v>
      </c>
      <c r="BJ526" s="20" t="s">
        <v>82</v>
      </c>
      <c r="BK526" s="227">
        <f>ROUND(I526*H526,2)</f>
        <v>0</v>
      </c>
      <c r="BL526" s="20" t="s">
        <v>278</v>
      </c>
      <c r="BM526" s="226" t="s">
        <v>599</v>
      </c>
    </row>
    <row r="527" s="13" customFormat="1">
      <c r="A527" s="13"/>
      <c r="B527" s="233"/>
      <c r="C527" s="234"/>
      <c r="D527" s="235" t="s">
        <v>147</v>
      </c>
      <c r="E527" s="236" t="s">
        <v>19</v>
      </c>
      <c r="F527" s="237" t="s">
        <v>366</v>
      </c>
      <c r="G527" s="234"/>
      <c r="H527" s="236" t="s">
        <v>19</v>
      </c>
      <c r="I527" s="238"/>
      <c r="J527" s="234"/>
      <c r="K527" s="234"/>
      <c r="L527" s="239"/>
      <c r="M527" s="240"/>
      <c r="N527" s="241"/>
      <c r="O527" s="241"/>
      <c r="P527" s="241"/>
      <c r="Q527" s="241"/>
      <c r="R527" s="241"/>
      <c r="S527" s="241"/>
      <c r="T527" s="24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3" t="s">
        <v>147</v>
      </c>
      <c r="AU527" s="243" t="s">
        <v>84</v>
      </c>
      <c r="AV527" s="13" t="s">
        <v>82</v>
      </c>
      <c r="AW527" s="13" t="s">
        <v>36</v>
      </c>
      <c r="AX527" s="13" t="s">
        <v>74</v>
      </c>
      <c r="AY527" s="243" t="s">
        <v>135</v>
      </c>
    </row>
    <row r="528" s="13" customFormat="1">
      <c r="A528" s="13"/>
      <c r="B528" s="233"/>
      <c r="C528" s="234"/>
      <c r="D528" s="235" t="s">
        <v>147</v>
      </c>
      <c r="E528" s="236" t="s">
        <v>19</v>
      </c>
      <c r="F528" s="237" t="s">
        <v>412</v>
      </c>
      <c r="G528" s="234"/>
      <c r="H528" s="236" t="s">
        <v>19</v>
      </c>
      <c r="I528" s="238"/>
      <c r="J528" s="234"/>
      <c r="K528" s="234"/>
      <c r="L528" s="239"/>
      <c r="M528" s="240"/>
      <c r="N528" s="241"/>
      <c r="O528" s="241"/>
      <c r="P528" s="241"/>
      <c r="Q528" s="241"/>
      <c r="R528" s="241"/>
      <c r="S528" s="241"/>
      <c r="T528" s="24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3" t="s">
        <v>147</v>
      </c>
      <c r="AU528" s="243" t="s">
        <v>84</v>
      </c>
      <c r="AV528" s="13" t="s">
        <v>82</v>
      </c>
      <c r="AW528" s="13" t="s">
        <v>36</v>
      </c>
      <c r="AX528" s="13" t="s">
        <v>74</v>
      </c>
      <c r="AY528" s="243" t="s">
        <v>135</v>
      </c>
    </row>
    <row r="529" s="14" customFormat="1">
      <c r="A529" s="14"/>
      <c r="B529" s="244"/>
      <c r="C529" s="245"/>
      <c r="D529" s="235" t="s">
        <v>147</v>
      </c>
      <c r="E529" s="246" t="s">
        <v>19</v>
      </c>
      <c r="F529" s="247" t="s">
        <v>503</v>
      </c>
      <c r="G529" s="245"/>
      <c r="H529" s="248">
        <v>6.1799999999999997</v>
      </c>
      <c r="I529" s="249"/>
      <c r="J529" s="245"/>
      <c r="K529" s="245"/>
      <c r="L529" s="250"/>
      <c r="M529" s="251"/>
      <c r="N529" s="252"/>
      <c r="O529" s="252"/>
      <c r="P529" s="252"/>
      <c r="Q529" s="252"/>
      <c r="R529" s="252"/>
      <c r="S529" s="252"/>
      <c r="T529" s="253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4" t="s">
        <v>147</v>
      </c>
      <c r="AU529" s="254" t="s">
        <v>84</v>
      </c>
      <c r="AV529" s="14" t="s">
        <v>84</v>
      </c>
      <c r="AW529" s="14" t="s">
        <v>36</v>
      </c>
      <c r="AX529" s="14" t="s">
        <v>74</v>
      </c>
      <c r="AY529" s="254" t="s">
        <v>135</v>
      </c>
    </row>
    <row r="530" s="13" customFormat="1">
      <c r="A530" s="13"/>
      <c r="B530" s="233"/>
      <c r="C530" s="234"/>
      <c r="D530" s="235" t="s">
        <v>147</v>
      </c>
      <c r="E530" s="236" t="s">
        <v>19</v>
      </c>
      <c r="F530" s="237" t="s">
        <v>417</v>
      </c>
      <c r="G530" s="234"/>
      <c r="H530" s="236" t="s">
        <v>19</v>
      </c>
      <c r="I530" s="238"/>
      <c r="J530" s="234"/>
      <c r="K530" s="234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147</v>
      </c>
      <c r="AU530" s="243" t="s">
        <v>84</v>
      </c>
      <c r="AV530" s="13" t="s">
        <v>82</v>
      </c>
      <c r="AW530" s="13" t="s">
        <v>36</v>
      </c>
      <c r="AX530" s="13" t="s">
        <v>74</v>
      </c>
      <c r="AY530" s="243" t="s">
        <v>135</v>
      </c>
    </row>
    <row r="531" s="14" customFormat="1">
      <c r="A531" s="14"/>
      <c r="B531" s="244"/>
      <c r="C531" s="245"/>
      <c r="D531" s="235" t="s">
        <v>147</v>
      </c>
      <c r="E531" s="246" t="s">
        <v>19</v>
      </c>
      <c r="F531" s="247" t="s">
        <v>504</v>
      </c>
      <c r="G531" s="245"/>
      <c r="H531" s="248">
        <v>2.5499999999999998</v>
      </c>
      <c r="I531" s="249"/>
      <c r="J531" s="245"/>
      <c r="K531" s="245"/>
      <c r="L531" s="250"/>
      <c r="M531" s="251"/>
      <c r="N531" s="252"/>
      <c r="O531" s="252"/>
      <c r="P531" s="252"/>
      <c r="Q531" s="252"/>
      <c r="R531" s="252"/>
      <c r="S531" s="252"/>
      <c r="T531" s="253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4" t="s">
        <v>147</v>
      </c>
      <c r="AU531" s="254" t="s">
        <v>84</v>
      </c>
      <c r="AV531" s="14" t="s">
        <v>84</v>
      </c>
      <c r="AW531" s="14" t="s">
        <v>36</v>
      </c>
      <c r="AX531" s="14" t="s">
        <v>74</v>
      </c>
      <c r="AY531" s="254" t="s">
        <v>135</v>
      </c>
    </row>
    <row r="532" s="13" customFormat="1">
      <c r="A532" s="13"/>
      <c r="B532" s="233"/>
      <c r="C532" s="234"/>
      <c r="D532" s="235" t="s">
        <v>147</v>
      </c>
      <c r="E532" s="236" t="s">
        <v>19</v>
      </c>
      <c r="F532" s="237" t="s">
        <v>419</v>
      </c>
      <c r="G532" s="234"/>
      <c r="H532" s="236" t="s">
        <v>19</v>
      </c>
      <c r="I532" s="238"/>
      <c r="J532" s="234"/>
      <c r="K532" s="234"/>
      <c r="L532" s="239"/>
      <c r="M532" s="240"/>
      <c r="N532" s="241"/>
      <c r="O532" s="241"/>
      <c r="P532" s="241"/>
      <c r="Q532" s="241"/>
      <c r="R532" s="241"/>
      <c r="S532" s="241"/>
      <c r="T532" s="24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3" t="s">
        <v>147</v>
      </c>
      <c r="AU532" s="243" t="s">
        <v>84</v>
      </c>
      <c r="AV532" s="13" t="s">
        <v>82</v>
      </c>
      <c r="AW532" s="13" t="s">
        <v>36</v>
      </c>
      <c r="AX532" s="13" t="s">
        <v>74</v>
      </c>
      <c r="AY532" s="243" t="s">
        <v>135</v>
      </c>
    </row>
    <row r="533" s="14" customFormat="1">
      <c r="A533" s="14"/>
      <c r="B533" s="244"/>
      <c r="C533" s="245"/>
      <c r="D533" s="235" t="s">
        <v>147</v>
      </c>
      <c r="E533" s="246" t="s">
        <v>19</v>
      </c>
      <c r="F533" s="247" t="s">
        <v>505</v>
      </c>
      <c r="G533" s="245"/>
      <c r="H533" s="248">
        <v>2.27</v>
      </c>
      <c r="I533" s="249"/>
      <c r="J533" s="245"/>
      <c r="K533" s="245"/>
      <c r="L533" s="250"/>
      <c r="M533" s="251"/>
      <c r="N533" s="252"/>
      <c r="O533" s="252"/>
      <c r="P533" s="252"/>
      <c r="Q533" s="252"/>
      <c r="R533" s="252"/>
      <c r="S533" s="252"/>
      <c r="T533" s="253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4" t="s">
        <v>147</v>
      </c>
      <c r="AU533" s="254" t="s">
        <v>84</v>
      </c>
      <c r="AV533" s="14" t="s">
        <v>84</v>
      </c>
      <c r="AW533" s="14" t="s">
        <v>36</v>
      </c>
      <c r="AX533" s="14" t="s">
        <v>74</v>
      </c>
      <c r="AY533" s="254" t="s">
        <v>135</v>
      </c>
    </row>
    <row r="534" s="13" customFormat="1">
      <c r="A534" s="13"/>
      <c r="B534" s="233"/>
      <c r="C534" s="234"/>
      <c r="D534" s="235" t="s">
        <v>147</v>
      </c>
      <c r="E534" s="236" t="s">
        <v>19</v>
      </c>
      <c r="F534" s="237" t="s">
        <v>436</v>
      </c>
      <c r="G534" s="234"/>
      <c r="H534" s="236" t="s">
        <v>19</v>
      </c>
      <c r="I534" s="238"/>
      <c r="J534" s="234"/>
      <c r="K534" s="234"/>
      <c r="L534" s="239"/>
      <c r="M534" s="240"/>
      <c r="N534" s="241"/>
      <c r="O534" s="241"/>
      <c r="P534" s="241"/>
      <c r="Q534" s="241"/>
      <c r="R534" s="241"/>
      <c r="S534" s="241"/>
      <c r="T534" s="24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3" t="s">
        <v>147</v>
      </c>
      <c r="AU534" s="243" t="s">
        <v>84</v>
      </c>
      <c r="AV534" s="13" t="s">
        <v>82</v>
      </c>
      <c r="AW534" s="13" t="s">
        <v>36</v>
      </c>
      <c r="AX534" s="13" t="s">
        <v>74</v>
      </c>
      <c r="AY534" s="243" t="s">
        <v>135</v>
      </c>
    </row>
    <row r="535" s="14" customFormat="1">
      <c r="A535" s="14"/>
      <c r="B535" s="244"/>
      <c r="C535" s="245"/>
      <c r="D535" s="235" t="s">
        <v>147</v>
      </c>
      <c r="E535" s="246" t="s">
        <v>19</v>
      </c>
      <c r="F535" s="247" t="s">
        <v>506</v>
      </c>
      <c r="G535" s="245"/>
      <c r="H535" s="248">
        <v>1</v>
      </c>
      <c r="I535" s="249"/>
      <c r="J535" s="245"/>
      <c r="K535" s="245"/>
      <c r="L535" s="250"/>
      <c r="M535" s="251"/>
      <c r="N535" s="252"/>
      <c r="O535" s="252"/>
      <c r="P535" s="252"/>
      <c r="Q535" s="252"/>
      <c r="R535" s="252"/>
      <c r="S535" s="252"/>
      <c r="T535" s="253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4" t="s">
        <v>147</v>
      </c>
      <c r="AU535" s="254" t="s">
        <v>84</v>
      </c>
      <c r="AV535" s="14" t="s">
        <v>84</v>
      </c>
      <c r="AW535" s="14" t="s">
        <v>36</v>
      </c>
      <c r="AX535" s="14" t="s">
        <v>74</v>
      </c>
      <c r="AY535" s="254" t="s">
        <v>135</v>
      </c>
    </row>
    <row r="536" s="13" customFormat="1">
      <c r="A536" s="13"/>
      <c r="B536" s="233"/>
      <c r="C536" s="234"/>
      <c r="D536" s="235" t="s">
        <v>147</v>
      </c>
      <c r="E536" s="236" t="s">
        <v>19</v>
      </c>
      <c r="F536" s="237" t="s">
        <v>438</v>
      </c>
      <c r="G536" s="234"/>
      <c r="H536" s="236" t="s">
        <v>19</v>
      </c>
      <c r="I536" s="238"/>
      <c r="J536" s="234"/>
      <c r="K536" s="234"/>
      <c r="L536" s="239"/>
      <c r="M536" s="240"/>
      <c r="N536" s="241"/>
      <c r="O536" s="241"/>
      <c r="P536" s="241"/>
      <c r="Q536" s="241"/>
      <c r="R536" s="241"/>
      <c r="S536" s="241"/>
      <c r="T536" s="24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3" t="s">
        <v>147</v>
      </c>
      <c r="AU536" s="243" t="s">
        <v>84</v>
      </c>
      <c r="AV536" s="13" t="s">
        <v>82</v>
      </c>
      <c r="AW536" s="13" t="s">
        <v>36</v>
      </c>
      <c r="AX536" s="13" t="s">
        <v>74</v>
      </c>
      <c r="AY536" s="243" t="s">
        <v>135</v>
      </c>
    </row>
    <row r="537" s="14" customFormat="1">
      <c r="A537" s="14"/>
      <c r="B537" s="244"/>
      <c r="C537" s="245"/>
      <c r="D537" s="235" t="s">
        <v>147</v>
      </c>
      <c r="E537" s="246" t="s">
        <v>19</v>
      </c>
      <c r="F537" s="247" t="s">
        <v>507</v>
      </c>
      <c r="G537" s="245"/>
      <c r="H537" s="248">
        <v>1.4199999999999999</v>
      </c>
      <c r="I537" s="249"/>
      <c r="J537" s="245"/>
      <c r="K537" s="245"/>
      <c r="L537" s="250"/>
      <c r="M537" s="251"/>
      <c r="N537" s="252"/>
      <c r="O537" s="252"/>
      <c r="P537" s="252"/>
      <c r="Q537" s="252"/>
      <c r="R537" s="252"/>
      <c r="S537" s="252"/>
      <c r="T537" s="253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4" t="s">
        <v>147</v>
      </c>
      <c r="AU537" s="254" t="s">
        <v>84</v>
      </c>
      <c r="AV537" s="14" t="s">
        <v>84</v>
      </c>
      <c r="AW537" s="14" t="s">
        <v>36</v>
      </c>
      <c r="AX537" s="14" t="s">
        <v>74</v>
      </c>
      <c r="AY537" s="254" t="s">
        <v>135</v>
      </c>
    </row>
    <row r="538" s="13" customFormat="1">
      <c r="A538" s="13"/>
      <c r="B538" s="233"/>
      <c r="C538" s="234"/>
      <c r="D538" s="235" t="s">
        <v>147</v>
      </c>
      <c r="E538" s="236" t="s">
        <v>19</v>
      </c>
      <c r="F538" s="237" t="s">
        <v>495</v>
      </c>
      <c r="G538" s="234"/>
      <c r="H538" s="236" t="s">
        <v>19</v>
      </c>
      <c r="I538" s="238"/>
      <c r="J538" s="234"/>
      <c r="K538" s="234"/>
      <c r="L538" s="239"/>
      <c r="M538" s="240"/>
      <c r="N538" s="241"/>
      <c r="O538" s="241"/>
      <c r="P538" s="241"/>
      <c r="Q538" s="241"/>
      <c r="R538" s="241"/>
      <c r="S538" s="241"/>
      <c r="T538" s="24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3" t="s">
        <v>147</v>
      </c>
      <c r="AU538" s="243" t="s">
        <v>84</v>
      </c>
      <c r="AV538" s="13" t="s">
        <v>82</v>
      </c>
      <c r="AW538" s="13" t="s">
        <v>36</v>
      </c>
      <c r="AX538" s="13" t="s">
        <v>74</v>
      </c>
      <c r="AY538" s="243" t="s">
        <v>135</v>
      </c>
    </row>
    <row r="539" s="14" customFormat="1">
      <c r="A539" s="14"/>
      <c r="B539" s="244"/>
      <c r="C539" s="245"/>
      <c r="D539" s="235" t="s">
        <v>147</v>
      </c>
      <c r="E539" s="246" t="s">
        <v>19</v>
      </c>
      <c r="F539" s="247" t="s">
        <v>508</v>
      </c>
      <c r="G539" s="245"/>
      <c r="H539" s="248">
        <v>1.0800000000000001</v>
      </c>
      <c r="I539" s="249"/>
      <c r="J539" s="245"/>
      <c r="K539" s="245"/>
      <c r="L539" s="250"/>
      <c r="M539" s="251"/>
      <c r="N539" s="252"/>
      <c r="O539" s="252"/>
      <c r="P539" s="252"/>
      <c r="Q539" s="252"/>
      <c r="R539" s="252"/>
      <c r="S539" s="252"/>
      <c r="T539" s="253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4" t="s">
        <v>147</v>
      </c>
      <c r="AU539" s="254" t="s">
        <v>84</v>
      </c>
      <c r="AV539" s="14" t="s">
        <v>84</v>
      </c>
      <c r="AW539" s="14" t="s">
        <v>36</v>
      </c>
      <c r="AX539" s="14" t="s">
        <v>74</v>
      </c>
      <c r="AY539" s="254" t="s">
        <v>135</v>
      </c>
    </row>
    <row r="540" s="13" customFormat="1">
      <c r="A540" s="13"/>
      <c r="B540" s="233"/>
      <c r="C540" s="234"/>
      <c r="D540" s="235" t="s">
        <v>147</v>
      </c>
      <c r="E540" s="236" t="s">
        <v>19</v>
      </c>
      <c r="F540" s="237" t="s">
        <v>469</v>
      </c>
      <c r="G540" s="234"/>
      <c r="H540" s="236" t="s">
        <v>19</v>
      </c>
      <c r="I540" s="238"/>
      <c r="J540" s="234"/>
      <c r="K540" s="234"/>
      <c r="L540" s="239"/>
      <c r="M540" s="240"/>
      <c r="N540" s="241"/>
      <c r="O540" s="241"/>
      <c r="P540" s="241"/>
      <c r="Q540" s="241"/>
      <c r="R540" s="241"/>
      <c r="S540" s="241"/>
      <c r="T540" s="24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3" t="s">
        <v>147</v>
      </c>
      <c r="AU540" s="243" t="s">
        <v>84</v>
      </c>
      <c r="AV540" s="13" t="s">
        <v>82</v>
      </c>
      <c r="AW540" s="13" t="s">
        <v>36</v>
      </c>
      <c r="AX540" s="13" t="s">
        <v>74</v>
      </c>
      <c r="AY540" s="243" t="s">
        <v>135</v>
      </c>
    </row>
    <row r="541" s="14" customFormat="1">
      <c r="A541" s="14"/>
      <c r="B541" s="244"/>
      <c r="C541" s="245"/>
      <c r="D541" s="235" t="s">
        <v>147</v>
      </c>
      <c r="E541" s="246" t="s">
        <v>19</v>
      </c>
      <c r="F541" s="247" t="s">
        <v>509</v>
      </c>
      <c r="G541" s="245"/>
      <c r="H541" s="248">
        <v>1.28</v>
      </c>
      <c r="I541" s="249"/>
      <c r="J541" s="245"/>
      <c r="K541" s="245"/>
      <c r="L541" s="250"/>
      <c r="M541" s="251"/>
      <c r="N541" s="252"/>
      <c r="O541" s="252"/>
      <c r="P541" s="252"/>
      <c r="Q541" s="252"/>
      <c r="R541" s="252"/>
      <c r="S541" s="252"/>
      <c r="T541" s="253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4" t="s">
        <v>147</v>
      </c>
      <c r="AU541" s="254" t="s">
        <v>84</v>
      </c>
      <c r="AV541" s="14" t="s">
        <v>84</v>
      </c>
      <c r="AW541" s="14" t="s">
        <v>36</v>
      </c>
      <c r="AX541" s="14" t="s">
        <v>74</v>
      </c>
      <c r="AY541" s="254" t="s">
        <v>135</v>
      </c>
    </row>
    <row r="542" s="13" customFormat="1">
      <c r="A542" s="13"/>
      <c r="B542" s="233"/>
      <c r="C542" s="234"/>
      <c r="D542" s="235" t="s">
        <v>147</v>
      </c>
      <c r="E542" s="236" t="s">
        <v>19</v>
      </c>
      <c r="F542" s="237" t="s">
        <v>425</v>
      </c>
      <c r="G542" s="234"/>
      <c r="H542" s="236" t="s">
        <v>19</v>
      </c>
      <c r="I542" s="238"/>
      <c r="J542" s="234"/>
      <c r="K542" s="234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147</v>
      </c>
      <c r="AU542" s="243" t="s">
        <v>84</v>
      </c>
      <c r="AV542" s="13" t="s">
        <v>82</v>
      </c>
      <c r="AW542" s="13" t="s">
        <v>36</v>
      </c>
      <c r="AX542" s="13" t="s">
        <v>74</v>
      </c>
      <c r="AY542" s="243" t="s">
        <v>135</v>
      </c>
    </row>
    <row r="543" s="14" customFormat="1">
      <c r="A543" s="14"/>
      <c r="B543" s="244"/>
      <c r="C543" s="245"/>
      <c r="D543" s="235" t="s">
        <v>147</v>
      </c>
      <c r="E543" s="246" t="s">
        <v>19</v>
      </c>
      <c r="F543" s="247" t="s">
        <v>510</v>
      </c>
      <c r="G543" s="245"/>
      <c r="H543" s="248">
        <v>2.5899999999999999</v>
      </c>
      <c r="I543" s="249"/>
      <c r="J543" s="245"/>
      <c r="K543" s="245"/>
      <c r="L543" s="250"/>
      <c r="M543" s="251"/>
      <c r="N543" s="252"/>
      <c r="O543" s="252"/>
      <c r="P543" s="252"/>
      <c r="Q543" s="252"/>
      <c r="R543" s="252"/>
      <c r="S543" s="252"/>
      <c r="T543" s="25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4" t="s">
        <v>147</v>
      </c>
      <c r="AU543" s="254" t="s">
        <v>84</v>
      </c>
      <c r="AV543" s="14" t="s">
        <v>84</v>
      </c>
      <c r="AW543" s="14" t="s">
        <v>36</v>
      </c>
      <c r="AX543" s="14" t="s">
        <v>74</v>
      </c>
      <c r="AY543" s="254" t="s">
        <v>135</v>
      </c>
    </row>
    <row r="544" s="15" customFormat="1">
      <c r="A544" s="15"/>
      <c r="B544" s="255"/>
      <c r="C544" s="256"/>
      <c r="D544" s="235" t="s">
        <v>147</v>
      </c>
      <c r="E544" s="257" t="s">
        <v>19</v>
      </c>
      <c r="F544" s="258" t="s">
        <v>152</v>
      </c>
      <c r="G544" s="256"/>
      <c r="H544" s="259">
        <v>18.369999999999997</v>
      </c>
      <c r="I544" s="260"/>
      <c r="J544" s="256"/>
      <c r="K544" s="256"/>
      <c r="L544" s="261"/>
      <c r="M544" s="262"/>
      <c r="N544" s="263"/>
      <c r="O544" s="263"/>
      <c r="P544" s="263"/>
      <c r="Q544" s="263"/>
      <c r="R544" s="263"/>
      <c r="S544" s="263"/>
      <c r="T544" s="264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65" t="s">
        <v>147</v>
      </c>
      <c r="AU544" s="265" t="s">
        <v>84</v>
      </c>
      <c r="AV544" s="15" t="s">
        <v>143</v>
      </c>
      <c r="AW544" s="15" t="s">
        <v>36</v>
      </c>
      <c r="AX544" s="15" t="s">
        <v>82</v>
      </c>
      <c r="AY544" s="265" t="s">
        <v>135</v>
      </c>
    </row>
    <row r="545" s="14" customFormat="1">
      <c r="A545" s="14"/>
      <c r="B545" s="244"/>
      <c r="C545" s="245"/>
      <c r="D545" s="235" t="s">
        <v>147</v>
      </c>
      <c r="E545" s="245"/>
      <c r="F545" s="247" t="s">
        <v>600</v>
      </c>
      <c r="G545" s="245"/>
      <c r="H545" s="248">
        <v>19.289000000000001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4" t="s">
        <v>147</v>
      </c>
      <c r="AU545" s="254" t="s">
        <v>84</v>
      </c>
      <c r="AV545" s="14" t="s">
        <v>84</v>
      </c>
      <c r="AW545" s="14" t="s">
        <v>4</v>
      </c>
      <c r="AX545" s="14" t="s">
        <v>82</v>
      </c>
      <c r="AY545" s="254" t="s">
        <v>135</v>
      </c>
    </row>
    <row r="546" s="2" customFormat="1" ht="24.15" customHeight="1">
      <c r="A546" s="41"/>
      <c r="B546" s="42"/>
      <c r="C546" s="215" t="s">
        <v>601</v>
      </c>
      <c r="D546" s="215" t="s">
        <v>138</v>
      </c>
      <c r="E546" s="216" t="s">
        <v>602</v>
      </c>
      <c r="F546" s="217" t="s">
        <v>603</v>
      </c>
      <c r="G546" s="218" t="s">
        <v>270</v>
      </c>
      <c r="H546" s="219">
        <v>0.029000000000000001</v>
      </c>
      <c r="I546" s="220"/>
      <c r="J546" s="221">
        <f>ROUND(I546*H546,2)</f>
        <v>0</v>
      </c>
      <c r="K546" s="217" t="s">
        <v>142</v>
      </c>
      <c r="L546" s="47"/>
      <c r="M546" s="222" t="s">
        <v>19</v>
      </c>
      <c r="N546" s="223" t="s">
        <v>45</v>
      </c>
      <c r="O546" s="87"/>
      <c r="P546" s="224">
        <f>O546*H546</f>
        <v>0</v>
      </c>
      <c r="Q546" s="224">
        <v>0</v>
      </c>
      <c r="R546" s="224">
        <f>Q546*H546</f>
        <v>0</v>
      </c>
      <c r="S546" s="224">
        <v>0</v>
      </c>
      <c r="T546" s="225">
        <f>S546*H546</f>
        <v>0</v>
      </c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R546" s="226" t="s">
        <v>278</v>
      </c>
      <c r="AT546" s="226" t="s">
        <v>138</v>
      </c>
      <c r="AU546" s="226" t="s">
        <v>84</v>
      </c>
      <c r="AY546" s="20" t="s">
        <v>135</v>
      </c>
      <c r="BE546" s="227">
        <f>IF(N546="základní",J546,0)</f>
        <v>0</v>
      </c>
      <c r="BF546" s="227">
        <f>IF(N546="snížená",J546,0)</f>
        <v>0</v>
      </c>
      <c r="BG546" s="227">
        <f>IF(N546="zákl. přenesená",J546,0)</f>
        <v>0</v>
      </c>
      <c r="BH546" s="227">
        <f>IF(N546="sníž. přenesená",J546,0)</f>
        <v>0</v>
      </c>
      <c r="BI546" s="227">
        <f>IF(N546="nulová",J546,0)</f>
        <v>0</v>
      </c>
      <c r="BJ546" s="20" t="s">
        <v>82</v>
      </c>
      <c r="BK546" s="227">
        <f>ROUND(I546*H546,2)</f>
        <v>0</v>
      </c>
      <c r="BL546" s="20" t="s">
        <v>278</v>
      </c>
      <c r="BM546" s="226" t="s">
        <v>604</v>
      </c>
    </row>
    <row r="547" s="2" customFormat="1">
      <c r="A547" s="41"/>
      <c r="B547" s="42"/>
      <c r="C547" s="43"/>
      <c r="D547" s="228" t="s">
        <v>145</v>
      </c>
      <c r="E547" s="43"/>
      <c r="F547" s="229" t="s">
        <v>605</v>
      </c>
      <c r="G547" s="43"/>
      <c r="H547" s="43"/>
      <c r="I547" s="230"/>
      <c r="J547" s="43"/>
      <c r="K547" s="43"/>
      <c r="L547" s="47"/>
      <c r="M547" s="231"/>
      <c r="N547" s="232"/>
      <c r="O547" s="87"/>
      <c r="P547" s="87"/>
      <c r="Q547" s="87"/>
      <c r="R547" s="87"/>
      <c r="S547" s="87"/>
      <c r="T547" s="88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T547" s="20" t="s">
        <v>145</v>
      </c>
      <c r="AU547" s="20" t="s">
        <v>84</v>
      </c>
    </row>
    <row r="548" s="12" customFormat="1" ht="22.8" customHeight="1">
      <c r="A548" s="12"/>
      <c r="B548" s="199"/>
      <c r="C548" s="200"/>
      <c r="D548" s="201" t="s">
        <v>73</v>
      </c>
      <c r="E548" s="213" t="s">
        <v>606</v>
      </c>
      <c r="F548" s="213" t="s">
        <v>607</v>
      </c>
      <c r="G548" s="200"/>
      <c r="H548" s="200"/>
      <c r="I548" s="203"/>
      <c r="J548" s="214">
        <f>BK548</f>
        <v>0</v>
      </c>
      <c r="K548" s="200"/>
      <c r="L548" s="205"/>
      <c r="M548" s="206"/>
      <c r="N548" s="207"/>
      <c r="O548" s="207"/>
      <c r="P548" s="208">
        <f>SUM(P549:P558)</f>
        <v>0</v>
      </c>
      <c r="Q548" s="207"/>
      <c r="R548" s="208">
        <f>SUM(R549:R558)</f>
        <v>0.15226200000000001</v>
      </c>
      <c r="S548" s="207"/>
      <c r="T548" s="209">
        <f>SUM(T549:T558)</f>
        <v>0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210" t="s">
        <v>84</v>
      </c>
      <c r="AT548" s="211" t="s">
        <v>73</v>
      </c>
      <c r="AU548" s="211" t="s">
        <v>82</v>
      </c>
      <c r="AY548" s="210" t="s">
        <v>135</v>
      </c>
      <c r="BK548" s="212">
        <f>SUM(BK549:BK558)</f>
        <v>0</v>
      </c>
    </row>
    <row r="549" s="2" customFormat="1" ht="21.75" customHeight="1">
      <c r="A549" s="41"/>
      <c r="B549" s="42"/>
      <c r="C549" s="215" t="s">
        <v>608</v>
      </c>
      <c r="D549" s="215" t="s">
        <v>138</v>
      </c>
      <c r="E549" s="216" t="s">
        <v>609</v>
      </c>
      <c r="F549" s="217" t="s">
        <v>610</v>
      </c>
      <c r="G549" s="218" t="s">
        <v>141</v>
      </c>
      <c r="H549" s="219">
        <v>1.3200000000000001</v>
      </c>
      <c r="I549" s="220"/>
      <c r="J549" s="221">
        <f>ROUND(I549*H549,2)</f>
        <v>0</v>
      </c>
      <c r="K549" s="217" t="s">
        <v>142</v>
      </c>
      <c r="L549" s="47"/>
      <c r="M549" s="222" t="s">
        <v>19</v>
      </c>
      <c r="N549" s="223" t="s">
        <v>45</v>
      </c>
      <c r="O549" s="87"/>
      <c r="P549" s="224">
        <f>O549*H549</f>
        <v>0</v>
      </c>
      <c r="Q549" s="224">
        <v>0.11534999999999999</v>
      </c>
      <c r="R549" s="224">
        <f>Q549*H549</f>
        <v>0.15226200000000001</v>
      </c>
      <c r="S549" s="224">
        <v>0</v>
      </c>
      <c r="T549" s="225">
        <f>S549*H549</f>
        <v>0</v>
      </c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R549" s="226" t="s">
        <v>278</v>
      </c>
      <c r="AT549" s="226" t="s">
        <v>138</v>
      </c>
      <c r="AU549" s="226" t="s">
        <v>84</v>
      </c>
      <c r="AY549" s="20" t="s">
        <v>135</v>
      </c>
      <c r="BE549" s="227">
        <f>IF(N549="základní",J549,0)</f>
        <v>0</v>
      </c>
      <c r="BF549" s="227">
        <f>IF(N549="snížená",J549,0)</f>
        <v>0</v>
      </c>
      <c r="BG549" s="227">
        <f>IF(N549="zákl. přenesená",J549,0)</f>
        <v>0</v>
      </c>
      <c r="BH549" s="227">
        <f>IF(N549="sníž. přenesená",J549,0)</f>
        <v>0</v>
      </c>
      <c r="BI549" s="227">
        <f>IF(N549="nulová",J549,0)</f>
        <v>0</v>
      </c>
      <c r="BJ549" s="20" t="s">
        <v>82</v>
      </c>
      <c r="BK549" s="227">
        <f>ROUND(I549*H549,2)</f>
        <v>0</v>
      </c>
      <c r="BL549" s="20" t="s">
        <v>278</v>
      </c>
      <c r="BM549" s="226" t="s">
        <v>611</v>
      </c>
    </row>
    <row r="550" s="2" customFormat="1">
      <c r="A550" s="41"/>
      <c r="B550" s="42"/>
      <c r="C550" s="43"/>
      <c r="D550" s="228" t="s">
        <v>145</v>
      </c>
      <c r="E550" s="43"/>
      <c r="F550" s="229" t="s">
        <v>612</v>
      </c>
      <c r="G550" s="43"/>
      <c r="H550" s="43"/>
      <c r="I550" s="230"/>
      <c r="J550" s="43"/>
      <c r="K550" s="43"/>
      <c r="L550" s="47"/>
      <c r="M550" s="231"/>
      <c r="N550" s="232"/>
      <c r="O550" s="87"/>
      <c r="P550" s="87"/>
      <c r="Q550" s="87"/>
      <c r="R550" s="87"/>
      <c r="S550" s="87"/>
      <c r="T550" s="88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T550" s="20" t="s">
        <v>145</v>
      </c>
      <c r="AU550" s="20" t="s">
        <v>84</v>
      </c>
    </row>
    <row r="551" s="13" customFormat="1">
      <c r="A551" s="13"/>
      <c r="B551" s="233"/>
      <c r="C551" s="234"/>
      <c r="D551" s="235" t="s">
        <v>147</v>
      </c>
      <c r="E551" s="236" t="s">
        <v>19</v>
      </c>
      <c r="F551" s="237" t="s">
        <v>366</v>
      </c>
      <c r="G551" s="234"/>
      <c r="H551" s="236" t="s">
        <v>19</v>
      </c>
      <c r="I551" s="238"/>
      <c r="J551" s="234"/>
      <c r="K551" s="234"/>
      <c r="L551" s="239"/>
      <c r="M551" s="240"/>
      <c r="N551" s="241"/>
      <c r="O551" s="241"/>
      <c r="P551" s="241"/>
      <c r="Q551" s="241"/>
      <c r="R551" s="241"/>
      <c r="S551" s="241"/>
      <c r="T551" s="24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3" t="s">
        <v>147</v>
      </c>
      <c r="AU551" s="243" t="s">
        <v>84</v>
      </c>
      <c r="AV551" s="13" t="s">
        <v>82</v>
      </c>
      <c r="AW551" s="13" t="s">
        <v>36</v>
      </c>
      <c r="AX551" s="13" t="s">
        <v>74</v>
      </c>
      <c r="AY551" s="243" t="s">
        <v>135</v>
      </c>
    </row>
    <row r="552" s="13" customFormat="1">
      <c r="A552" s="13"/>
      <c r="B552" s="233"/>
      <c r="C552" s="234"/>
      <c r="D552" s="235" t="s">
        <v>147</v>
      </c>
      <c r="E552" s="236" t="s">
        <v>19</v>
      </c>
      <c r="F552" s="237" t="s">
        <v>417</v>
      </c>
      <c r="G552" s="234"/>
      <c r="H552" s="236" t="s">
        <v>19</v>
      </c>
      <c r="I552" s="238"/>
      <c r="J552" s="234"/>
      <c r="K552" s="234"/>
      <c r="L552" s="239"/>
      <c r="M552" s="240"/>
      <c r="N552" s="241"/>
      <c r="O552" s="241"/>
      <c r="P552" s="241"/>
      <c r="Q552" s="241"/>
      <c r="R552" s="241"/>
      <c r="S552" s="241"/>
      <c r="T552" s="24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3" t="s">
        <v>147</v>
      </c>
      <c r="AU552" s="243" t="s">
        <v>84</v>
      </c>
      <c r="AV552" s="13" t="s">
        <v>82</v>
      </c>
      <c r="AW552" s="13" t="s">
        <v>36</v>
      </c>
      <c r="AX552" s="13" t="s">
        <v>74</v>
      </c>
      <c r="AY552" s="243" t="s">
        <v>135</v>
      </c>
    </row>
    <row r="553" s="14" customFormat="1">
      <c r="A553" s="14"/>
      <c r="B553" s="244"/>
      <c r="C553" s="245"/>
      <c r="D553" s="235" t="s">
        <v>147</v>
      </c>
      <c r="E553" s="246" t="s">
        <v>19</v>
      </c>
      <c r="F553" s="247" t="s">
        <v>613</v>
      </c>
      <c r="G553" s="245"/>
      <c r="H553" s="248">
        <v>0.68999999999999995</v>
      </c>
      <c r="I553" s="249"/>
      <c r="J553" s="245"/>
      <c r="K553" s="245"/>
      <c r="L553" s="250"/>
      <c r="M553" s="251"/>
      <c r="N553" s="252"/>
      <c r="O553" s="252"/>
      <c r="P553" s="252"/>
      <c r="Q553" s="252"/>
      <c r="R553" s="252"/>
      <c r="S553" s="252"/>
      <c r="T553" s="253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4" t="s">
        <v>147</v>
      </c>
      <c r="AU553" s="254" t="s">
        <v>84</v>
      </c>
      <c r="AV553" s="14" t="s">
        <v>84</v>
      </c>
      <c r="AW553" s="14" t="s">
        <v>36</v>
      </c>
      <c r="AX553" s="14" t="s">
        <v>74</v>
      </c>
      <c r="AY553" s="254" t="s">
        <v>135</v>
      </c>
    </row>
    <row r="554" s="13" customFormat="1">
      <c r="A554" s="13"/>
      <c r="B554" s="233"/>
      <c r="C554" s="234"/>
      <c r="D554" s="235" t="s">
        <v>147</v>
      </c>
      <c r="E554" s="236" t="s">
        <v>19</v>
      </c>
      <c r="F554" s="237" t="s">
        <v>438</v>
      </c>
      <c r="G554" s="234"/>
      <c r="H554" s="236" t="s">
        <v>19</v>
      </c>
      <c r="I554" s="238"/>
      <c r="J554" s="234"/>
      <c r="K554" s="234"/>
      <c r="L554" s="239"/>
      <c r="M554" s="240"/>
      <c r="N554" s="241"/>
      <c r="O554" s="241"/>
      <c r="P554" s="241"/>
      <c r="Q554" s="241"/>
      <c r="R554" s="241"/>
      <c r="S554" s="241"/>
      <c r="T554" s="24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3" t="s">
        <v>147</v>
      </c>
      <c r="AU554" s="243" t="s">
        <v>84</v>
      </c>
      <c r="AV554" s="13" t="s">
        <v>82</v>
      </c>
      <c r="AW554" s="13" t="s">
        <v>36</v>
      </c>
      <c r="AX554" s="13" t="s">
        <v>74</v>
      </c>
      <c r="AY554" s="243" t="s">
        <v>135</v>
      </c>
    </row>
    <row r="555" s="14" customFormat="1">
      <c r="A555" s="14"/>
      <c r="B555" s="244"/>
      <c r="C555" s="245"/>
      <c r="D555" s="235" t="s">
        <v>147</v>
      </c>
      <c r="E555" s="246" t="s">
        <v>19</v>
      </c>
      <c r="F555" s="247" t="s">
        <v>614</v>
      </c>
      <c r="G555" s="245"/>
      <c r="H555" s="248">
        <v>0.63</v>
      </c>
      <c r="I555" s="249"/>
      <c r="J555" s="245"/>
      <c r="K555" s="245"/>
      <c r="L555" s="250"/>
      <c r="M555" s="251"/>
      <c r="N555" s="252"/>
      <c r="O555" s="252"/>
      <c r="P555" s="252"/>
      <c r="Q555" s="252"/>
      <c r="R555" s="252"/>
      <c r="S555" s="252"/>
      <c r="T555" s="253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4" t="s">
        <v>147</v>
      </c>
      <c r="AU555" s="254" t="s">
        <v>84</v>
      </c>
      <c r="AV555" s="14" t="s">
        <v>84</v>
      </c>
      <c r="AW555" s="14" t="s">
        <v>36</v>
      </c>
      <c r="AX555" s="14" t="s">
        <v>74</v>
      </c>
      <c r="AY555" s="254" t="s">
        <v>135</v>
      </c>
    </row>
    <row r="556" s="15" customFormat="1">
      <c r="A556" s="15"/>
      <c r="B556" s="255"/>
      <c r="C556" s="256"/>
      <c r="D556" s="235" t="s">
        <v>147</v>
      </c>
      <c r="E556" s="257" t="s">
        <v>19</v>
      </c>
      <c r="F556" s="258" t="s">
        <v>152</v>
      </c>
      <c r="G556" s="256"/>
      <c r="H556" s="259">
        <v>1.3199999999999998</v>
      </c>
      <c r="I556" s="260"/>
      <c r="J556" s="256"/>
      <c r="K556" s="256"/>
      <c r="L556" s="261"/>
      <c r="M556" s="262"/>
      <c r="N556" s="263"/>
      <c r="O556" s="263"/>
      <c r="P556" s="263"/>
      <c r="Q556" s="263"/>
      <c r="R556" s="263"/>
      <c r="S556" s="263"/>
      <c r="T556" s="264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5" t="s">
        <v>147</v>
      </c>
      <c r="AU556" s="265" t="s">
        <v>84</v>
      </c>
      <c r="AV556" s="15" t="s">
        <v>143</v>
      </c>
      <c r="AW556" s="15" t="s">
        <v>36</v>
      </c>
      <c r="AX556" s="15" t="s">
        <v>82</v>
      </c>
      <c r="AY556" s="265" t="s">
        <v>135</v>
      </c>
    </row>
    <row r="557" s="2" customFormat="1" ht="24.15" customHeight="1">
      <c r="A557" s="41"/>
      <c r="B557" s="42"/>
      <c r="C557" s="215" t="s">
        <v>615</v>
      </c>
      <c r="D557" s="215" t="s">
        <v>138</v>
      </c>
      <c r="E557" s="216" t="s">
        <v>616</v>
      </c>
      <c r="F557" s="217" t="s">
        <v>617</v>
      </c>
      <c r="G557" s="218" t="s">
        <v>270</v>
      </c>
      <c r="H557" s="219">
        <v>0.152</v>
      </c>
      <c r="I557" s="220"/>
      <c r="J557" s="221">
        <f>ROUND(I557*H557,2)</f>
        <v>0</v>
      </c>
      <c r="K557" s="217" t="s">
        <v>142</v>
      </c>
      <c r="L557" s="47"/>
      <c r="M557" s="222" t="s">
        <v>19</v>
      </c>
      <c r="N557" s="223" t="s">
        <v>45</v>
      </c>
      <c r="O557" s="87"/>
      <c r="P557" s="224">
        <f>O557*H557</f>
        <v>0</v>
      </c>
      <c r="Q557" s="224">
        <v>0</v>
      </c>
      <c r="R557" s="224">
        <f>Q557*H557</f>
        <v>0</v>
      </c>
      <c r="S557" s="224">
        <v>0</v>
      </c>
      <c r="T557" s="225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26" t="s">
        <v>278</v>
      </c>
      <c r="AT557" s="226" t="s">
        <v>138</v>
      </c>
      <c r="AU557" s="226" t="s">
        <v>84</v>
      </c>
      <c r="AY557" s="20" t="s">
        <v>135</v>
      </c>
      <c r="BE557" s="227">
        <f>IF(N557="základní",J557,0)</f>
        <v>0</v>
      </c>
      <c r="BF557" s="227">
        <f>IF(N557="snížená",J557,0)</f>
        <v>0</v>
      </c>
      <c r="BG557" s="227">
        <f>IF(N557="zákl. přenesená",J557,0)</f>
        <v>0</v>
      </c>
      <c r="BH557" s="227">
        <f>IF(N557="sníž. přenesená",J557,0)</f>
        <v>0</v>
      </c>
      <c r="BI557" s="227">
        <f>IF(N557="nulová",J557,0)</f>
        <v>0</v>
      </c>
      <c r="BJ557" s="20" t="s">
        <v>82</v>
      </c>
      <c r="BK557" s="227">
        <f>ROUND(I557*H557,2)</f>
        <v>0</v>
      </c>
      <c r="BL557" s="20" t="s">
        <v>278</v>
      </c>
      <c r="BM557" s="226" t="s">
        <v>618</v>
      </c>
    </row>
    <row r="558" s="2" customFormat="1">
      <c r="A558" s="41"/>
      <c r="B558" s="42"/>
      <c r="C558" s="43"/>
      <c r="D558" s="228" t="s">
        <v>145</v>
      </c>
      <c r="E558" s="43"/>
      <c r="F558" s="229" t="s">
        <v>619</v>
      </c>
      <c r="G558" s="43"/>
      <c r="H558" s="43"/>
      <c r="I558" s="230"/>
      <c r="J558" s="43"/>
      <c r="K558" s="43"/>
      <c r="L558" s="47"/>
      <c r="M558" s="231"/>
      <c r="N558" s="232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145</v>
      </c>
      <c r="AU558" s="20" t="s">
        <v>84</v>
      </c>
    </row>
    <row r="559" s="12" customFormat="1" ht="22.8" customHeight="1">
      <c r="A559" s="12"/>
      <c r="B559" s="199"/>
      <c r="C559" s="200"/>
      <c r="D559" s="201" t="s">
        <v>73</v>
      </c>
      <c r="E559" s="213" t="s">
        <v>620</v>
      </c>
      <c r="F559" s="213" t="s">
        <v>621</v>
      </c>
      <c r="G559" s="200"/>
      <c r="H559" s="200"/>
      <c r="I559" s="203"/>
      <c r="J559" s="214">
        <f>BK559</f>
        <v>0</v>
      </c>
      <c r="K559" s="200"/>
      <c r="L559" s="205"/>
      <c r="M559" s="206"/>
      <c r="N559" s="207"/>
      <c r="O559" s="207"/>
      <c r="P559" s="208">
        <f>SUM(P560:P708)</f>
        <v>0</v>
      </c>
      <c r="Q559" s="207"/>
      <c r="R559" s="208">
        <f>SUM(R560:R708)</f>
        <v>0.59580579999999994</v>
      </c>
      <c r="S559" s="207"/>
      <c r="T559" s="209">
        <f>SUM(T560:T708)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210" t="s">
        <v>84</v>
      </c>
      <c r="AT559" s="211" t="s">
        <v>73</v>
      </c>
      <c r="AU559" s="211" t="s">
        <v>82</v>
      </c>
      <c r="AY559" s="210" t="s">
        <v>135</v>
      </c>
      <c r="BK559" s="212">
        <f>SUM(BK560:BK708)</f>
        <v>0</v>
      </c>
    </row>
    <row r="560" s="2" customFormat="1" ht="37.8" customHeight="1">
      <c r="A560" s="41"/>
      <c r="B560" s="42"/>
      <c r="C560" s="215" t="s">
        <v>622</v>
      </c>
      <c r="D560" s="215" t="s">
        <v>138</v>
      </c>
      <c r="E560" s="216" t="s">
        <v>623</v>
      </c>
      <c r="F560" s="217" t="s">
        <v>624</v>
      </c>
      <c r="G560" s="218" t="s">
        <v>141</v>
      </c>
      <c r="H560" s="219">
        <v>5.5899999999999999</v>
      </c>
      <c r="I560" s="220"/>
      <c r="J560" s="221">
        <f>ROUND(I560*H560,2)</f>
        <v>0</v>
      </c>
      <c r="K560" s="217" t="s">
        <v>142</v>
      </c>
      <c r="L560" s="47"/>
      <c r="M560" s="222" t="s">
        <v>19</v>
      </c>
      <c r="N560" s="223" t="s">
        <v>45</v>
      </c>
      <c r="O560" s="87"/>
      <c r="P560" s="224">
        <f>O560*H560</f>
        <v>0</v>
      </c>
      <c r="Q560" s="224">
        <v>0.02964</v>
      </c>
      <c r="R560" s="224">
        <f>Q560*H560</f>
        <v>0.16568759999999999</v>
      </c>
      <c r="S560" s="224">
        <v>0</v>
      </c>
      <c r="T560" s="225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26" t="s">
        <v>278</v>
      </c>
      <c r="AT560" s="226" t="s">
        <v>138</v>
      </c>
      <c r="AU560" s="226" t="s">
        <v>84</v>
      </c>
      <c r="AY560" s="20" t="s">
        <v>135</v>
      </c>
      <c r="BE560" s="227">
        <f>IF(N560="základní",J560,0)</f>
        <v>0</v>
      </c>
      <c r="BF560" s="227">
        <f>IF(N560="snížená",J560,0)</f>
        <v>0</v>
      </c>
      <c r="BG560" s="227">
        <f>IF(N560="zákl. přenesená",J560,0)</f>
        <v>0</v>
      </c>
      <c r="BH560" s="227">
        <f>IF(N560="sníž. přenesená",J560,0)</f>
        <v>0</v>
      </c>
      <c r="BI560" s="227">
        <f>IF(N560="nulová",J560,0)</f>
        <v>0</v>
      </c>
      <c r="BJ560" s="20" t="s">
        <v>82</v>
      </c>
      <c r="BK560" s="227">
        <f>ROUND(I560*H560,2)</f>
        <v>0</v>
      </c>
      <c r="BL560" s="20" t="s">
        <v>278</v>
      </c>
      <c r="BM560" s="226" t="s">
        <v>625</v>
      </c>
    </row>
    <row r="561" s="2" customFormat="1">
      <c r="A561" s="41"/>
      <c r="B561" s="42"/>
      <c r="C561" s="43"/>
      <c r="D561" s="228" t="s">
        <v>145</v>
      </c>
      <c r="E561" s="43"/>
      <c r="F561" s="229" t="s">
        <v>626</v>
      </c>
      <c r="G561" s="43"/>
      <c r="H561" s="43"/>
      <c r="I561" s="230"/>
      <c r="J561" s="43"/>
      <c r="K561" s="43"/>
      <c r="L561" s="47"/>
      <c r="M561" s="231"/>
      <c r="N561" s="232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145</v>
      </c>
      <c r="AU561" s="20" t="s">
        <v>84</v>
      </c>
    </row>
    <row r="562" s="13" customFormat="1">
      <c r="A562" s="13"/>
      <c r="B562" s="233"/>
      <c r="C562" s="234"/>
      <c r="D562" s="235" t="s">
        <v>147</v>
      </c>
      <c r="E562" s="236" t="s">
        <v>19</v>
      </c>
      <c r="F562" s="237" t="s">
        <v>366</v>
      </c>
      <c r="G562" s="234"/>
      <c r="H562" s="236" t="s">
        <v>19</v>
      </c>
      <c r="I562" s="238"/>
      <c r="J562" s="234"/>
      <c r="K562" s="234"/>
      <c r="L562" s="239"/>
      <c r="M562" s="240"/>
      <c r="N562" s="241"/>
      <c r="O562" s="241"/>
      <c r="P562" s="241"/>
      <c r="Q562" s="241"/>
      <c r="R562" s="241"/>
      <c r="S562" s="241"/>
      <c r="T562" s="24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3" t="s">
        <v>147</v>
      </c>
      <c r="AU562" s="243" t="s">
        <v>84</v>
      </c>
      <c r="AV562" s="13" t="s">
        <v>82</v>
      </c>
      <c r="AW562" s="13" t="s">
        <v>36</v>
      </c>
      <c r="AX562" s="13" t="s">
        <v>74</v>
      </c>
      <c r="AY562" s="243" t="s">
        <v>135</v>
      </c>
    </row>
    <row r="563" s="13" customFormat="1">
      <c r="A563" s="13"/>
      <c r="B563" s="233"/>
      <c r="C563" s="234"/>
      <c r="D563" s="235" t="s">
        <v>147</v>
      </c>
      <c r="E563" s="236" t="s">
        <v>19</v>
      </c>
      <c r="F563" s="237" t="s">
        <v>436</v>
      </c>
      <c r="G563" s="234"/>
      <c r="H563" s="236" t="s">
        <v>19</v>
      </c>
      <c r="I563" s="238"/>
      <c r="J563" s="234"/>
      <c r="K563" s="234"/>
      <c r="L563" s="239"/>
      <c r="M563" s="240"/>
      <c r="N563" s="241"/>
      <c r="O563" s="241"/>
      <c r="P563" s="241"/>
      <c r="Q563" s="241"/>
      <c r="R563" s="241"/>
      <c r="S563" s="241"/>
      <c r="T563" s="24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3" t="s">
        <v>147</v>
      </c>
      <c r="AU563" s="243" t="s">
        <v>84</v>
      </c>
      <c r="AV563" s="13" t="s">
        <v>82</v>
      </c>
      <c r="AW563" s="13" t="s">
        <v>36</v>
      </c>
      <c r="AX563" s="13" t="s">
        <v>74</v>
      </c>
      <c r="AY563" s="243" t="s">
        <v>135</v>
      </c>
    </row>
    <row r="564" s="14" customFormat="1">
      <c r="A564" s="14"/>
      <c r="B564" s="244"/>
      <c r="C564" s="245"/>
      <c r="D564" s="235" t="s">
        <v>147</v>
      </c>
      <c r="E564" s="246" t="s">
        <v>19</v>
      </c>
      <c r="F564" s="247" t="s">
        <v>627</v>
      </c>
      <c r="G564" s="245"/>
      <c r="H564" s="248">
        <v>1.2350000000000001</v>
      </c>
      <c r="I564" s="249"/>
      <c r="J564" s="245"/>
      <c r="K564" s="245"/>
      <c r="L564" s="250"/>
      <c r="M564" s="251"/>
      <c r="N564" s="252"/>
      <c r="O564" s="252"/>
      <c r="P564" s="252"/>
      <c r="Q564" s="252"/>
      <c r="R564" s="252"/>
      <c r="S564" s="252"/>
      <c r="T564" s="253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4" t="s">
        <v>147</v>
      </c>
      <c r="AU564" s="254" t="s">
        <v>84</v>
      </c>
      <c r="AV564" s="14" t="s">
        <v>84</v>
      </c>
      <c r="AW564" s="14" t="s">
        <v>36</v>
      </c>
      <c r="AX564" s="14" t="s">
        <v>74</v>
      </c>
      <c r="AY564" s="254" t="s">
        <v>135</v>
      </c>
    </row>
    <row r="565" s="13" customFormat="1">
      <c r="A565" s="13"/>
      <c r="B565" s="233"/>
      <c r="C565" s="234"/>
      <c r="D565" s="235" t="s">
        <v>147</v>
      </c>
      <c r="E565" s="236" t="s">
        <v>19</v>
      </c>
      <c r="F565" s="237" t="s">
        <v>438</v>
      </c>
      <c r="G565" s="234"/>
      <c r="H565" s="236" t="s">
        <v>19</v>
      </c>
      <c r="I565" s="238"/>
      <c r="J565" s="234"/>
      <c r="K565" s="234"/>
      <c r="L565" s="239"/>
      <c r="M565" s="240"/>
      <c r="N565" s="241"/>
      <c r="O565" s="241"/>
      <c r="P565" s="241"/>
      <c r="Q565" s="241"/>
      <c r="R565" s="241"/>
      <c r="S565" s="241"/>
      <c r="T565" s="24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3" t="s">
        <v>147</v>
      </c>
      <c r="AU565" s="243" t="s">
        <v>84</v>
      </c>
      <c r="AV565" s="13" t="s">
        <v>82</v>
      </c>
      <c r="AW565" s="13" t="s">
        <v>36</v>
      </c>
      <c r="AX565" s="13" t="s">
        <v>74</v>
      </c>
      <c r="AY565" s="243" t="s">
        <v>135</v>
      </c>
    </row>
    <row r="566" s="14" customFormat="1">
      <c r="A566" s="14"/>
      <c r="B566" s="244"/>
      <c r="C566" s="245"/>
      <c r="D566" s="235" t="s">
        <v>147</v>
      </c>
      <c r="E566" s="246" t="s">
        <v>19</v>
      </c>
      <c r="F566" s="247" t="s">
        <v>628</v>
      </c>
      <c r="G566" s="245"/>
      <c r="H566" s="248">
        <v>1.7549999999999999</v>
      </c>
      <c r="I566" s="249"/>
      <c r="J566" s="245"/>
      <c r="K566" s="245"/>
      <c r="L566" s="250"/>
      <c r="M566" s="251"/>
      <c r="N566" s="252"/>
      <c r="O566" s="252"/>
      <c r="P566" s="252"/>
      <c r="Q566" s="252"/>
      <c r="R566" s="252"/>
      <c r="S566" s="252"/>
      <c r="T566" s="253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4" t="s">
        <v>147</v>
      </c>
      <c r="AU566" s="254" t="s">
        <v>84</v>
      </c>
      <c r="AV566" s="14" t="s">
        <v>84</v>
      </c>
      <c r="AW566" s="14" t="s">
        <v>36</v>
      </c>
      <c r="AX566" s="14" t="s">
        <v>74</v>
      </c>
      <c r="AY566" s="254" t="s">
        <v>135</v>
      </c>
    </row>
    <row r="567" s="13" customFormat="1">
      <c r="A567" s="13"/>
      <c r="B567" s="233"/>
      <c r="C567" s="234"/>
      <c r="D567" s="235" t="s">
        <v>147</v>
      </c>
      <c r="E567" s="236" t="s">
        <v>19</v>
      </c>
      <c r="F567" s="237" t="s">
        <v>469</v>
      </c>
      <c r="G567" s="234"/>
      <c r="H567" s="236" t="s">
        <v>19</v>
      </c>
      <c r="I567" s="238"/>
      <c r="J567" s="234"/>
      <c r="K567" s="234"/>
      <c r="L567" s="239"/>
      <c r="M567" s="240"/>
      <c r="N567" s="241"/>
      <c r="O567" s="241"/>
      <c r="P567" s="241"/>
      <c r="Q567" s="241"/>
      <c r="R567" s="241"/>
      <c r="S567" s="241"/>
      <c r="T567" s="242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3" t="s">
        <v>147</v>
      </c>
      <c r="AU567" s="243" t="s">
        <v>84</v>
      </c>
      <c r="AV567" s="13" t="s">
        <v>82</v>
      </c>
      <c r="AW567" s="13" t="s">
        <v>36</v>
      </c>
      <c r="AX567" s="13" t="s">
        <v>74</v>
      </c>
      <c r="AY567" s="243" t="s">
        <v>135</v>
      </c>
    </row>
    <row r="568" s="14" customFormat="1">
      <c r="A568" s="14"/>
      <c r="B568" s="244"/>
      <c r="C568" s="245"/>
      <c r="D568" s="235" t="s">
        <v>147</v>
      </c>
      <c r="E568" s="246" t="s">
        <v>19</v>
      </c>
      <c r="F568" s="247" t="s">
        <v>627</v>
      </c>
      <c r="G568" s="245"/>
      <c r="H568" s="248">
        <v>1.2350000000000001</v>
      </c>
      <c r="I568" s="249"/>
      <c r="J568" s="245"/>
      <c r="K568" s="245"/>
      <c r="L568" s="250"/>
      <c r="M568" s="251"/>
      <c r="N568" s="252"/>
      <c r="O568" s="252"/>
      <c r="P568" s="252"/>
      <c r="Q568" s="252"/>
      <c r="R568" s="252"/>
      <c r="S568" s="252"/>
      <c r="T568" s="253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4" t="s">
        <v>147</v>
      </c>
      <c r="AU568" s="254" t="s">
        <v>84</v>
      </c>
      <c r="AV568" s="14" t="s">
        <v>84</v>
      </c>
      <c r="AW568" s="14" t="s">
        <v>36</v>
      </c>
      <c r="AX568" s="14" t="s">
        <v>74</v>
      </c>
      <c r="AY568" s="254" t="s">
        <v>135</v>
      </c>
    </row>
    <row r="569" s="13" customFormat="1">
      <c r="A569" s="13"/>
      <c r="B569" s="233"/>
      <c r="C569" s="234"/>
      <c r="D569" s="235" t="s">
        <v>147</v>
      </c>
      <c r="E569" s="236" t="s">
        <v>19</v>
      </c>
      <c r="F569" s="237" t="s">
        <v>425</v>
      </c>
      <c r="G569" s="234"/>
      <c r="H569" s="236" t="s">
        <v>19</v>
      </c>
      <c r="I569" s="238"/>
      <c r="J569" s="234"/>
      <c r="K569" s="234"/>
      <c r="L569" s="239"/>
      <c r="M569" s="240"/>
      <c r="N569" s="241"/>
      <c r="O569" s="241"/>
      <c r="P569" s="241"/>
      <c r="Q569" s="241"/>
      <c r="R569" s="241"/>
      <c r="S569" s="241"/>
      <c r="T569" s="24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3" t="s">
        <v>147</v>
      </c>
      <c r="AU569" s="243" t="s">
        <v>84</v>
      </c>
      <c r="AV569" s="13" t="s">
        <v>82</v>
      </c>
      <c r="AW569" s="13" t="s">
        <v>36</v>
      </c>
      <c r="AX569" s="13" t="s">
        <v>74</v>
      </c>
      <c r="AY569" s="243" t="s">
        <v>135</v>
      </c>
    </row>
    <row r="570" s="14" customFormat="1">
      <c r="A570" s="14"/>
      <c r="B570" s="244"/>
      <c r="C570" s="245"/>
      <c r="D570" s="235" t="s">
        <v>147</v>
      </c>
      <c r="E570" s="246" t="s">
        <v>19</v>
      </c>
      <c r="F570" s="247" t="s">
        <v>629</v>
      </c>
      <c r="G570" s="245"/>
      <c r="H570" s="248">
        <v>1.365</v>
      </c>
      <c r="I570" s="249"/>
      <c r="J570" s="245"/>
      <c r="K570" s="245"/>
      <c r="L570" s="250"/>
      <c r="M570" s="251"/>
      <c r="N570" s="252"/>
      <c r="O570" s="252"/>
      <c r="P570" s="252"/>
      <c r="Q570" s="252"/>
      <c r="R570" s="252"/>
      <c r="S570" s="252"/>
      <c r="T570" s="253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4" t="s">
        <v>147</v>
      </c>
      <c r="AU570" s="254" t="s">
        <v>84</v>
      </c>
      <c r="AV570" s="14" t="s">
        <v>84</v>
      </c>
      <c r="AW570" s="14" t="s">
        <v>36</v>
      </c>
      <c r="AX570" s="14" t="s">
        <v>74</v>
      </c>
      <c r="AY570" s="254" t="s">
        <v>135</v>
      </c>
    </row>
    <row r="571" s="15" customFormat="1">
      <c r="A571" s="15"/>
      <c r="B571" s="255"/>
      <c r="C571" s="256"/>
      <c r="D571" s="235" t="s">
        <v>147</v>
      </c>
      <c r="E571" s="257" t="s">
        <v>19</v>
      </c>
      <c r="F571" s="258" t="s">
        <v>152</v>
      </c>
      <c r="G571" s="256"/>
      <c r="H571" s="259">
        <v>5.5900000000000007</v>
      </c>
      <c r="I571" s="260"/>
      <c r="J571" s="256"/>
      <c r="K571" s="256"/>
      <c r="L571" s="261"/>
      <c r="M571" s="262"/>
      <c r="N571" s="263"/>
      <c r="O571" s="263"/>
      <c r="P571" s="263"/>
      <c r="Q571" s="263"/>
      <c r="R571" s="263"/>
      <c r="S571" s="263"/>
      <c r="T571" s="264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65" t="s">
        <v>147</v>
      </c>
      <c r="AU571" s="265" t="s">
        <v>84</v>
      </c>
      <c r="AV571" s="15" t="s">
        <v>143</v>
      </c>
      <c r="AW571" s="15" t="s">
        <v>36</v>
      </c>
      <c r="AX571" s="15" t="s">
        <v>82</v>
      </c>
      <c r="AY571" s="265" t="s">
        <v>135</v>
      </c>
    </row>
    <row r="572" s="2" customFormat="1" ht="24.15" customHeight="1">
      <c r="A572" s="41"/>
      <c r="B572" s="42"/>
      <c r="C572" s="215" t="s">
        <v>630</v>
      </c>
      <c r="D572" s="215" t="s">
        <v>138</v>
      </c>
      <c r="E572" s="216" t="s">
        <v>631</v>
      </c>
      <c r="F572" s="217" t="s">
        <v>632</v>
      </c>
      <c r="G572" s="218" t="s">
        <v>141</v>
      </c>
      <c r="H572" s="219">
        <v>6.2370000000000001</v>
      </c>
      <c r="I572" s="220"/>
      <c r="J572" s="221">
        <f>ROUND(I572*H572,2)</f>
        <v>0</v>
      </c>
      <c r="K572" s="217" t="s">
        <v>142</v>
      </c>
      <c r="L572" s="47"/>
      <c r="M572" s="222" t="s">
        <v>19</v>
      </c>
      <c r="N572" s="223" t="s">
        <v>45</v>
      </c>
      <c r="O572" s="87"/>
      <c r="P572" s="224">
        <f>O572*H572</f>
        <v>0</v>
      </c>
      <c r="Q572" s="224">
        <v>0.00010000000000000001</v>
      </c>
      <c r="R572" s="224">
        <f>Q572*H572</f>
        <v>0.00062370000000000004</v>
      </c>
      <c r="S572" s="224">
        <v>0</v>
      </c>
      <c r="T572" s="225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26" t="s">
        <v>278</v>
      </c>
      <c r="AT572" s="226" t="s">
        <v>138</v>
      </c>
      <c r="AU572" s="226" t="s">
        <v>84</v>
      </c>
      <c r="AY572" s="20" t="s">
        <v>135</v>
      </c>
      <c r="BE572" s="227">
        <f>IF(N572="základní",J572,0)</f>
        <v>0</v>
      </c>
      <c r="BF572" s="227">
        <f>IF(N572="snížená",J572,0)</f>
        <v>0</v>
      </c>
      <c r="BG572" s="227">
        <f>IF(N572="zákl. přenesená",J572,0)</f>
        <v>0</v>
      </c>
      <c r="BH572" s="227">
        <f>IF(N572="sníž. přenesená",J572,0)</f>
        <v>0</v>
      </c>
      <c r="BI572" s="227">
        <f>IF(N572="nulová",J572,0)</f>
        <v>0</v>
      </c>
      <c r="BJ572" s="20" t="s">
        <v>82</v>
      </c>
      <c r="BK572" s="227">
        <f>ROUND(I572*H572,2)</f>
        <v>0</v>
      </c>
      <c r="BL572" s="20" t="s">
        <v>278</v>
      </c>
      <c r="BM572" s="226" t="s">
        <v>633</v>
      </c>
    </row>
    <row r="573" s="2" customFormat="1">
      <c r="A573" s="41"/>
      <c r="B573" s="42"/>
      <c r="C573" s="43"/>
      <c r="D573" s="228" t="s">
        <v>145</v>
      </c>
      <c r="E573" s="43"/>
      <c r="F573" s="229" t="s">
        <v>634</v>
      </c>
      <c r="G573" s="43"/>
      <c r="H573" s="43"/>
      <c r="I573" s="230"/>
      <c r="J573" s="43"/>
      <c r="K573" s="43"/>
      <c r="L573" s="47"/>
      <c r="M573" s="231"/>
      <c r="N573" s="232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145</v>
      </c>
      <c r="AU573" s="20" t="s">
        <v>84</v>
      </c>
    </row>
    <row r="574" s="13" customFormat="1">
      <c r="A574" s="13"/>
      <c r="B574" s="233"/>
      <c r="C574" s="234"/>
      <c r="D574" s="235" t="s">
        <v>147</v>
      </c>
      <c r="E574" s="236" t="s">
        <v>19</v>
      </c>
      <c r="F574" s="237" t="s">
        <v>366</v>
      </c>
      <c r="G574" s="234"/>
      <c r="H574" s="236" t="s">
        <v>19</v>
      </c>
      <c r="I574" s="238"/>
      <c r="J574" s="234"/>
      <c r="K574" s="234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147</v>
      </c>
      <c r="AU574" s="243" t="s">
        <v>84</v>
      </c>
      <c r="AV574" s="13" t="s">
        <v>82</v>
      </c>
      <c r="AW574" s="13" t="s">
        <v>36</v>
      </c>
      <c r="AX574" s="13" t="s">
        <v>74</v>
      </c>
      <c r="AY574" s="243" t="s">
        <v>135</v>
      </c>
    </row>
    <row r="575" s="13" customFormat="1">
      <c r="A575" s="13"/>
      <c r="B575" s="233"/>
      <c r="C575" s="234"/>
      <c r="D575" s="235" t="s">
        <v>147</v>
      </c>
      <c r="E575" s="236" t="s">
        <v>19</v>
      </c>
      <c r="F575" s="237" t="s">
        <v>436</v>
      </c>
      <c r="G575" s="234"/>
      <c r="H575" s="236" t="s">
        <v>19</v>
      </c>
      <c r="I575" s="238"/>
      <c r="J575" s="234"/>
      <c r="K575" s="234"/>
      <c r="L575" s="239"/>
      <c r="M575" s="240"/>
      <c r="N575" s="241"/>
      <c r="O575" s="241"/>
      <c r="P575" s="241"/>
      <c r="Q575" s="241"/>
      <c r="R575" s="241"/>
      <c r="S575" s="241"/>
      <c r="T575" s="24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3" t="s">
        <v>147</v>
      </c>
      <c r="AU575" s="243" t="s">
        <v>84</v>
      </c>
      <c r="AV575" s="13" t="s">
        <v>82</v>
      </c>
      <c r="AW575" s="13" t="s">
        <v>36</v>
      </c>
      <c r="AX575" s="13" t="s">
        <v>74</v>
      </c>
      <c r="AY575" s="243" t="s">
        <v>135</v>
      </c>
    </row>
    <row r="576" s="14" customFormat="1">
      <c r="A576" s="14"/>
      <c r="B576" s="244"/>
      <c r="C576" s="245"/>
      <c r="D576" s="235" t="s">
        <v>147</v>
      </c>
      <c r="E576" s="246" t="s">
        <v>19</v>
      </c>
      <c r="F576" s="247" t="s">
        <v>627</v>
      </c>
      <c r="G576" s="245"/>
      <c r="H576" s="248">
        <v>1.2350000000000001</v>
      </c>
      <c r="I576" s="249"/>
      <c r="J576" s="245"/>
      <c r="K576" s="245"/>
      <c r="L576" s="250"/>
      <c r="M576" s="251"/>
      <c r="N576" s="252"/>
      <c r="O576" s="252"/>
      <c r="P576" s="252"/>
      <c r="Q576" s="252"/>
      <c r="R576" s="252"/>
      <c r="S576" s="252"/>
      <c r="T576" s="25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4" t="s">
        <v>147</v>
      </c>
      <c r="AU576" s="254" t="s">
        <v>84</v>
      </c>
      <c r="AV576" s="14" t="s">
        <v>84</v>
      </c>
      <c r="AW576" s="14" t="s">
        <v>36</v>
      </c>
      <c r="AX576" s="14" t="s">
        <v>74</v>
      </c>
      <c r="AY576" s="254" t="s">
        <v>135</v>
      </c>
    </row>
    <row r="577" s="14" customFormat="1">
      <c r="A577" s="14"/>
      <c r="B577" s="244"/>
      <c r="C577" s="245"/>
      <c r="D577" s="235" t="s">
        <v>147</v>
      </c>
      <c r="E577" s="246" t="s">
        <v>19</v>
      </c>
      <c r="F577" s="247" t="s">
        <v>635</v>
      </c>
      <c r="G577" s="245"/>
      <c r="H577" s="248">
        <v>0.14299999999999999</v>
      </c>
      <c r="I577" s="249"/>
      <c r="J577" s="245"/>
      <c r="K577" s="245"/>
      <c r="L577" s="250"/>
      <c r="M577" s="251"/>
      <c r="N577" s="252"/>
      <c r="O577" s="252"/>
      <c r="P577" s="252"/>
      <c r="Q577" s="252"/>
      <c r="R577" s="252"/>
      <c r="S577" s="252"/>
      <c r="T577" s="253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4" t="s">
        <v>147</v>
      </c>
      <c r="AU577" s="254" t="s">
        <v>84</v>
      </c>
      <c r="AV577" s="14" t="s">
        <v>84</v>
      </c>
      <c r="AW577" s="14" t="s">
        <v>36</v>
      </c>
      <c r="AX577" s="14" t="s">
        <v>74</v>
      </c>
      <c r="AY577" s="254" t="s">
        <v>135</v>
      </c>
    </row>
    <row r="578" s="13" customFormat="1">
      <c r="A578" s="13"/>
      <c r="B578" s="233"/>
      <c r="C578" s="234"/>
      <c r="D578" s="235" t="s">
        <v>147</v>
      </c>
      <c r="E578" s="236" t="s">
        <v>19</v>
      </c>
      <c r="F578" s="237" t="s">
        <v>438</v>
      </c>
      <c r="G578" s="234"/>
      <c r="H578" s="236" t="s">
        <v>19</v>
      </c>
      <c r="I578" s="238"/>
      <c r="J578" s="234"/>
      <c r="K578" s="234"/>
      <c r="L578" s="239"/>
      <c r="M578" s="240"/>
      <c r="N578" s="241"/>
      <c r="O578" s="241"/>
      <c r="P578" s="241"/>
      <c r="Q578" s="241"/>
      <c r="R578" s="241"/>
      <c r="S578" s="241"/>
      <c r="T578" s="24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3" t="s">
        <v>147</v>
      </c>
      <c r="AU578" s="243" t="s">
        <v>84</v>
      </c>
      <c r="AV578" s="13" t="s">
        <v>82</v>
      </c>
      <c r="AW578" s="13" t="s">
        <v>36</v>
      </c>
      <c r="AX578" s="13" t="s">
        <v>74</v>
      </c>
      <c r="AY578" s="243" t="s">
        <v>135</v>
      </c>
    </row>
    <row r="579" s="14" customFormat="1">
      <c r="A579" s="14"/>
      <c r="B579" s="244"/>
      <c r="C579" s="245"/>
      <c r="D579" s="235" t="s">
        <v>147</v>
      </c>
      <c r="E579" s="246" t="s">
        <v>19</v>
      </c>
      <c r="F579" s="247" t="s">
        <v>628</v>
      </c>
      <c r="G579" s="245"/>
      <c r="H579" s="248">
        <v>1.7549999999999999</v>
      </c>
      <c r="I579" s="249"/>
      <c r="J579" s="245"/>
      <c r="K579" s="245"/>
      <c r="L579" s="250"/>
      <c r="M579" s="251"/>
      <c r="N579" s="252"/>
      <c r="O579" s="252"/>
      <c r="P579" s="252"/>
      <c r="Q579" s="252"/>
      <c r="R579" s="252"/>
      <c r="S579" s="252"/>
      <c r="T579" s="253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4" t="s">
        <v>147</v>
      </c>
      <c r="AU579" s="254" t="s">
        <v>84</v>
      </c>
      <c r="AV579" s="14" t="s">
        <v>84</v>
      </c>
      <c r="AW579" s="14" t="s">
        <v>36</v>
      </c>
      <c r="AX579" s="14" t="s">
        <v>74</v>
      </c>
      <c r="AY579" s="254" t="s">
        <v>135</v>
      </c>
    </row>
    <row r="580" s="14" customFormat="1">
      <c r="A580" s="14"/>
      <c r="B580" s="244"/>
      <c r="C580" s="245"/>
      <c r="D580" s="235" t="s">
        <v>147</v>
      </c>
      <c r="E580" s="246" t="s">
        <v>19</v>
      </c>
      <c r="F580" s="247" t="s">
        <v>636</v>
      </c>
      <c r="G580" s="245"/>
      <c r="H580" s="248">
        <v>0.20300000000000001</v>
      </c>
      <c r="I580" s="249"/>
      <c r="J580" s="245"/>
      <c r="K580" s="245"/>
      <c r="L580" s="250"/>
      <c r="M580" s="251"/>
      <c r="N580" s="252"/>
      <c r="O580" s="252"/>
      <c r="P580" s="252"/>
      <c r="Q580" s="252"/>
      <c r="R580" s="252"/>
      <c r="S580" s="252"/>
      <c r="T580" s="253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4" t="s">
        <v>147</v>
      </c>
      <c r="AU580" s="254" t="s">
        <v>84</v>
      </c>
      <c r="AV580" s="14" t="s">
        <v>84</v>
      </c>
      <c r="AW580" s="14" t="s">
        <v>36</v>
      </c>
      <c r="AX580" s="14" t="s">
        <v>74</v>
      </c>
      <c r="AY580" s="254" t="s">
        <v>135</v>
      </c>
    </row>
    <row r="581" s="13" customFormat="1">
      <c r="A581" s="13"/>
      <c r="B581" s="233"/>
      <c r="C581" s="234"/>
      <c r="D581" s="235" t="s">
        <v>147</v>
      </c>
      <c r="E581" s="236" t="s">
        <v>19</v>
      </c>
      <c r="F581" s="237" t="s">
        <v>469</v>
      </c>
      <c r="G581" s="234"/>
      <c r="H581" s="236" t="s">
        <v>19</v>
      </c>
      <c r="I581" s="238"/>
      <c r="J581" s="234"/>
      <c r="K581" s="234"/>
      <c r="L581" s="239"/>
      <c r="M581" s="240"/>
      <c r="N581" s="241"/>
      <c r="O581" s="241"/>
      <c r="P581" s="241"/>
      <c r="Q581" s="241"/>
      <c r="R581" s="241"/>
      <c r="S581" s="241"/>
      <c r="T581" s="24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3" t="s">
        <v>147</v>
      </c>
      <c r="AU581" s="243" t="s">
        <v>84</v>
      </c>
      <c r="AV581" s="13" t="s">
        <v>82</v>
      </c>
      <c r="AW581" s="13" t="s">
        <v>36</v>
      </c>
      <c r="AX581" s="13" t="s">
        <v>74</v>
      </c>
      <c r="AY581" s="243" t="s">
        <v>135</v>
      </c>
    </row>
    <row r="582" s="14" customFormat="1">
      <c r="A582" s="14"/>
      <c r="B582" s="244"/>
      <c r="C582" s="245"/>
      <c r="D582" s="235" t="s">
        <v>147</v>
      </c>
      <c r="E582" s="246" t="s">
        <v>19</v>
      </c>
      <c r="F582" s="247" t="s">
        <v>627</v>
      </c>
      <c r="G582" s="245"/>
      <c r="H582" s="248">
        <v>1.2350000000000001</v>
      </c>
      <c r="I582" s="249"/>
      <c r="J582" s="245"/>
      <c r="K582" s="245"/>
      <c r="L582" s="250"/>
      <c r="M582" s="251"/>
      <c r="N582" s="252"/>
      <c r="O582" s="252"/>
      <c r="P582" s="252"/>
      <c r="Q582" s="252"/>
      <c r="R582" s="252"/>
      <c r="S582" s="252"/>
      <c r="T582" s="25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4" t="s">
        <v>147</v>
      </c>
      <c r="AU582" s="254" t="s">
        <v>84</v>
      </c>
      <c r="AV582" s="14" t="s">
        <v>84</v>
      </c>
      <c r="AW582" s="14" t="s">
        <v>36</v>
      </c>
      <c r="AX582" s="14" t="s">
        <v>74</v>
      </c>
      <c r="AY582" s="254" t="s">
        <v>135</v>
      </c>
    </row>
    <row r="583" s="14" customFormat="1">
      <c r="A583" s="14"/>
      <c r="B583" s="244"/>
      <c r="C583" s="245"/>
      <c r="D583" s="235" t="s">
        <v>147</v>
      </c>
      <c r="E583" s="246" t="s">
        <v>19</v>
      </c>
      <c r="F583" s="247" t="s">
        <v>635</v>
      </c>
      <c r="G583" s="245"/>
      <c r="H583" s="248">
        <v>0.14299999999999999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147</v>
      </c>
      <c r="AU583" s="254" t="s">
        <v>84</v>
      </c>
      <c r="AV583" s="14" t="s">
        <v>84</v>
      </c>
      <c r="AW583" s="14" t="s">
        <v>36</v>
      </c>
      <c r="AX583" s="14" t="s">
        <v>74</v>
      </c>
      <c r="AY583" s="254" t="s">
        <v>135</v>
      </c>
    </row>
    <row r="584" s="13" customFormat="1">
      <c r="A584" s="13"/>
      <c r="B584" s="233"/>
      <c r="C584" s="234"/>
      <c r="D584" s="235" t="s">
        <v>147</v>
      </c>
      <c r="E584" s="236" t="s">
        <v>19</v>
      </c>
      <c r="F584" s="237" t="s">
        <v>425</v>
      </c>
      <c r="G584" s="234"/>
      <c r="H584" s="236" t="s">
        <v>19</v>
      </c>
      <c r="I584" s="238"/>
      <c r="J584" s="234"/>
      <c r="K584" s="234"/>
      <c r="L584" s="239"/>
      <c r="M584" s="240"/>
      <c r="N584" s="241"/>
      <c r="O584" s="241"/>
      <c r="P584" s="241"/>
      <c r="Q584" s="241"/>
      <c r="R584" s="241"/>
      <c r="S584" s="241"/>
      <c r="T584" s="24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3" t="s">
        <v>147</v>
      </c>
      <c r="AU584" s="243" t="s">
        <v>84</v>
      </c>
      <c r="AV584" s="13" t="s">
        <v>82</v>
      </c>
      <c r="AW584" s="13" t="s">
        <v>36</v>
      </c>
      <c r="AX584" s="13" t="s">
        <v>74</v>
      </c>
      <c r="AY584" s="243" t="s">
        <v>135</v>
      </c>
    </row>
    <row r="585" s="14" customFormat="1">
      <c r="A585" s="14"/>
      <c r="B585" s="244"/>
      <c r="C585" s="245"/>
      <c r="D585" s="235" t="s">
        <v>147</v>
      </c>
      <c r="E585" s="246" t="s">
        <v>19</v>
      </c>
      <c r="F585" s="247" t="s">
        <v>629</v>
      </c>
      <c r="G585" s="245"/>
      <c r="H585" s="248">
        <v>1.365</v>
      </c>
      <c r="I585" s="249"/>
      <c r="J585" s="245"/>
      <c r="K585" s="245"/>
      <c r="L585" s="250"/>
      <c r="M585" s="251"/>
      <c r="N585" s="252"/>
      <c r="O585" s="252"/>
      <c r="P585" s="252"/>
      <c r="Q585" s="252"/>
      <c r="R585" s="252"/>
      <c r="S585" s="252"/>
      <c r="T585" s="25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4" t="s">
        <v>147</v>
      </c>
      <c r="AU585" s="254" t="s">
        <v>84</v>
      </c>
      <c r="AV585" s="14" t="s">
        <v>84</v>
      </c>
      <c r="AW585" s="14" t="s">
        <v>36</v>
      </c>
      <c r="AX585" s="14" t="s">
        <v>74</v>
      </c>
      <c r="AY585" s="254" t="s">
        <v>135</v>
      </c>
    </row>
    <row r="586" s="14" customFormat="1">
      <c r="A586" s="14"/>
      <c r="B586" s="244"/>
      <c r="C586" s="245"/>
      <c r="D586" s="235" t="s">
        <v>147</v>
      </c>
      <c r="E586" s="246" t="s">
        <v>19</v>
      </c>
      <c r="F586" s="247" t="s">
        <v>637</v>
      </c>
      <c r="G586" s="245"/>
      <c r="H586" s="248">
        <v>0.158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147</v>
      </c>
      <c r="AU586" s="254" t="s">
        <v>84</v>
      </c>
      <c r="AV586" s="14" t="s">
        <v>84</v>
      </c>
      <c r="AW586" s="14" t="s">
        <v>36</v>
      </c>
      <c r="AX586" s="14" t="s">
        <v>74</v>
      </c>
      <c r="AY586" s="254" t="s">
        <v>135</v>
      </c>
    </row>
    <row r="587" s="15" customFormat="1">
      <c r="A587" s="15"/>
      <c r="B587" s="255"/>
      <c r="C587" s="256"/>
      <c r="D587" s="235" t="s">
        <v>147</v>
      </c>
      <c r="E587" s="257" t="s">
        <v>19</v>
      </c>
      <c r="F587" s="258" t="s">
        <v>152</v>
      </c>
      <c r="G587" s="256"/>
      <c r="H587" s="259">
        <v>6.2370000000000001</v>
      </c>
      <c r="I587" s="260"/>
      <c r="J587" s="256"/>
      <c r="K587" s="256"/>
      <c r="L587" s="261"/>
      <c r="M587" s="262"/>
      <c r="N587" s="263"/>
      <c r="O587" s="263"/>
      <c r="P587" s="263"/>
      <c r="Q587" s="263"/>
      <c r="R587" s="263"/>
      <c r="S587" s="263"/>
      <c r="T587" s="264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65" t="s">
        <v>147</v>
      </c>
      <c r="AU587" s="265" t="s">
        <v>84</v>
      </c>
      <c r="AV587" s="15" t="s">
        <v>143</v>
      </c>
      <c r="AW587" s="15" t="s">
        <v>36</v>
      </c>
      <c r="AX587" s="15" t="s">
        <v>82</v>
      </c>
      <c r="AY587" s="265" t="s">
        <v>135</v>
      </c>
    </row>
    <row r="588" s="2" customFormat="1" ht="24.15" customHeight="1">
      <c r="A588" s="41"/>
      <c r="B588" s="42"/>
      <c r="C588" s="215" t="s">
        <v>638</v>
      </c>
      <c r="D588" s="215" t="s">
        <v>138</v>
      </c>
      <c r="E588" s="216" t="s">
        <v>639</v>
      </c>
      <c r="F588" s="217" t="s">
        <v>640</v>
      </c>
      <c r="G588" s="218" t="s">
        <v>141</v>
      </c>
      <c r="H588" s="219">
        <v>6.2370000000000001</v>
      </c>
      <c r="I588" s="220"/>
      <c r="J588" s="221">
        <f>ROUND(I588*H588,2)</f>
        <v>0</v>
      </c>
      <c r="K588" s="217" t="s">
        <v>142</v>
      </c>
      <c r="L588" s="47"/>
      <c r="M588" s="222" t="s">
        <v>19</v>
      </c>
      <c r="N588" s="223" t="s">
        <v>45</v>
      </c>
      <c r="O588" s="87"/>
      <c r="P588" s="224">
        <f>O588*H588</f>
        <v>0</v>
      </c>
      <c r="Q588" s="224">
        <v>0.00069999999999999999</v>
      </c>
      <c r="R588" s="224">
        <f>Q588*H588</f>
        <v>0.0043658999999999998</v>
      </c>
      <c r="S588" s="224">
        <v>0</v>
      </c>
      <c r="T588" s="225">
        <f>S588*H588</f>
        <v>0</v>
      </c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R588" s="226" t="s">
        <v>278</v>
      </c>
      <c r="AT588" s="226" t="s">
        <v>138</v>
      </c>
      <c r="AU588" s="226" t="s">
        <v>84</v>
      </c>
      <c r="AY588" s="20" t="s">
        <v>135</v>
      </c>
      <c r="BE588" s="227">
        <f>IF(N588="základní",J588,0)</f>
        <v>0</v>
      </c>
      <c r="BF588" s="227">
        <f>IF(N588="snížená",J588,0)</f>
        <v>0</v>
      </c>
      <c r="BG588" s="227">
        <f>IF(N588="zákl. přenesená",J588,0)</f>
        <v>0</v>
      </c>
      <c r="BH588" s="227">
        <f>IF(N588="sníž. přenesená",J588,0)</f>
        <v>0</v>
      </c>
      <c r="BI588" s="227">
        <f>IF(N588="nulová",J588,0)</f>
        <v>0</v>
      </c>
      <c r="BJ588" s="20" t="s">
        <v>82</v>
      </c>
      <c r="BK588" s="227">
        <f>ROUND(I588*H588,2)</f>
        <v>0</v>
      </c>
      <c r="BL588" s="20" t="s">
        <v>278</v>
      </c>
      <c r="BM588" s="226" t="s">
        <v>641</v>
      </c>
    </row>
    <row r="589" s="2" customFormat="1">
      <c r="A589" s="41"/>
      <c r="B589" s="42"/>
      <c r="C589" s="43"/>
      <c r="D589" s="228" t="s">
        <v>145</v>
      </c>
      <c r="E589" s="43"/>
      <c r="F589" s="229" t="s">
        <v>642</v>
      </c>
      <c r="G589" s="43"/>
      <c r="H589" s="43"/>
      <c r="I589" s="230"/>
      <c r="J589" s="43"/>
      <c r="K589" s="43"/>
      <c r="L589" s="47"/>
      <c r="M589" s="231"/>
      <c r="N589" s="232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20" t="s">
        <v>145</v>
      </c>
      <c r="AU589" s="20" t="s">
        <v>84</v>
      </c>
    </row>
    <row r="590" s="13" customFormat="1">
      <c r="A590" s="13"/>
      <c r="B590" s="233"/>
      <c r="C590" s="234"/>
      <c r="D590" s="235" t="s">
        <v>147</v>
      </c>
      <c r="E590" s="236" t="s">
        <v>19</v>
      </c>
      <c r="F590" s="237" t="s">
        <v>366</v>
      </c>
      <c r="G590" s="234"/>
      <c r="H590" s="236" t="s">
        <v>19</v>
      </c>
      <c r="I590" s="238"/>
      <c r="J590" s="234"/>
      <c r="K590" s="234"/>
      <c r="L590" s="239"/>
      <c r="M590" s="240"/>
      <c r="N590" s="241"/>
      <c r="O590" s="241"/>
      <c r="P590" s="241"/>
      <c r="Q590" s="241"/>
      <c r="R590" s="241"/>
      <c r="S590" s="241"/>
      <c r="T590" s="24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3" t="s">
        <v>147</v>
      </c>
      <c r="AU590" s="243" t="s">
        <v>84</v>
      </c>
      <c r="AV590" s="13" t="s">
        <v>82</v>
      </c>
      <c r="AW590" s="13" t="s">
        <v>36</v>
      </c>
      <c r="AX590" s="13" t="s">
        <v>74</v>
      </c>
      <c r="AY590" s="243" t="s">
        <v>135</v>
      </c>
    </row>
    <row r="591" s="13" customFormat="1">
      <c r="A591" s="13"/>
      <c r="B591" s="233"/>
      <c r="C591" s="234"/>
      <c r="D591" s="235" t="s">
        <v>147</v>
      </c>
      <c r="E591" s="236" t="s">
        <v>19</v>
      </c>
      <c r="F591" s="237" t="s">
        <v>436</v>
      </c>
      <c r="G591" s="234"/>
      <c r="H591" s="236" t="s">
        <v>19</v>
      </c>
      <c r="I591" s="238"/>
      <c r="J591" s="234"/>
      <c r="K591" s="234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147</v>
      </c>
      <c r="AU591" s="243" t="s">
        <v>84</v>
      </c>
      <c r="AV591" s="13" t="s">
        <v>82</v>
      </c>
      <c r="AW591" s="13" t="s">
        <v>36</v>
      </c>
      <c r="AX591" s="13" t="s">
        <v>74</v>
      </c>
      <c r="AY591" s="243" t="s">
        <v>135</v>
      </c>
    </row>
    <row r="592" s="14" customFormat="1">
      <c r="A592" s="14"/>
      <c r="B592" s="244"/>
      <c r="C592" s="245"/>
      <c r="D592" s="235" t="s">
        <v>147</v>
      </c>
      <c r="E592" s="246" t="s">
        <v>19</v>
      </c>
      <c r="F592" s="247" t="s">
        <v>627</v>
      </c>
      <c r="G592" s="245"/>
      <c r="H592" s="248">
        <v>1.2350000000000001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147</v>
      </c>
      <c r="AU592" s="254" t="s">
        <v>84</v>
      </c>
      <c r="AV592" s="14" t="s">
        <v>84</v>
      </c>
      <c r="AW592" s="14" t="s">
        <v>36</v>
      </c>
      <c r="AX592" s="14" t="s">
        <v>74</v>
      </c>
      <c r="AY592" s="254" t="s">
        <v>135</v>
      </c>
    </row>
    <row r="593" s="14" customFormat="1">
      <c r="A593" s="14"/>
      <c r="B593" s="244"/>
      <c r="C593" s="245"/>
      <c r="D593" s="235" t="s">
        <v>147</v>
      </c>
      <c r="E593" s="246" t="s">
        <v>19</v>
      </c>
      <c r="F593" s="247" t="s">
        <v>635</v>
      </c>
      <c r="G593" s="245"/>
      <c r="H593" s="248">
        <v>0.14299999999999999</v>
      </c>
      <c r="I593" s="249"/>
      <c r="J593" s="245"/>
      <c r="K593" s="245"/>
      <c r="L593" s="250"/>
      <c r="M593" s="251"/>
      <c r="N593" s="252"/>
      <c r="O593" s="252"/>
      <c r="P593" s="252"/>
      <c r="Q593" s="252"/>
      <c r="R593" s="252"/>
      <c r="S593" s="252"/>
      <c r="T593" s="253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4" t="s">
        <v>147</v>
      </c>
      <c r="AU593" s="254" t="s">
        <v>84</v>
      </c>
      <c r="AV593" s="14" t="s">
        <v>84</v>
      </c>
      <c r="AW593" s="14" t="s">
        <v>36</v>
      </c>
      <c r="AX593" s="14" t="s">
        <v>74</v>
      </c>
      <c r="AY593" s="254" t="s">
        <v>135</v>
      </c>
    </row>
    <row r="594" s="13" customFormat="1">
      <c r="A594" s="13"/>
      <c r="B594" s="233"/>
      <c r="C594" s="234"/>
      <c r="D594" s="235" t="s">
        <v>147</v>
      </c>
      <c r="E594" s="236" t="s">
        <v>19</v>
      </c>
      <c r="F594" s="237" t="s">
        <v>438</v>
      </c>
      <c r="G594" s="234"/>
      <c r="H594" s="236" t="s">
        <v>19</v>
      </c>
      <c r="I594" s="238"/>
      <c r="J594" s="234"/>
      <c r="K594" s="234"/>
      <c r="L594" s="239"/>
      <c r="M594" s="240"/>
      <c r="N594" s="241"/>
      <c r="O594" s="241"/>
      <c r="P594" s="241"/>
      <c r="Q594" s="241"/>
      <c r="R594" s="241"/>
      <c r="S594" s="241"/>
      <c r="T594" s="24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3" t="s">
        <v>147</v>
      </c>
      <c r="AU594" s="243" t="s">
        <v>84</v>
      </c>
      <c r="AV594" s="13" t="s">
        <v>82</v>
      </c>
      <c r="AW594" s="13" t="s">
        <v>36</v>
      </c>
      <c r="AX594" s="13" t="s">
        <v>74</v>
      </c>
      <c r="AY594" s="243" t="s">
        <v>135</v>
      </c>
    </row>
    <row r="595" s="14" customFormat="1">
      <c r="A595" s="14"/>
      <c r="B595" s="244"/>
      <c r="C595" s="245"/>
      <c r="D595" s="235" t="s">
        <v>147</v>
      </c>
      <c r="E595" s="246" t="s">
        <v>19</v>
      </c>
      <c r="F595" s="247" t="s">
        <v>628</v>
      </c>
      <c r="G595" s="245"/>
      <c r="H595" s="248">
        <v>1.7549999999999999</v>
      </c>
      <c r="I595" s="249"/>
      <c r="J595" s="245"/>
      <c r="K595" s="245"/>
      <c r="L595" s="250"/>
      <c r="M595" s="251"/>
      <c r="N595" s="252"/>
      <c r="O595" s="252"/>
      <c r="P595" s="252"/>
      <c r="Q595" s="252"/>
      <c r="R595" s="252"/>
      <c r="S595" s="252"/>
      <c r="T595" s="253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4" t="s">
        <v>147</v>
      </c>
      <c r="AU595" s="254" t="s">
        <v>84</v>
      </c>
      <c r="AV595" s="14" t="s">
        <v>84</v>
      </c>
      <c r="AW595" s="14" t="s">
        <v>36</v>
      </c>
      <c r="AX595" s="14" t="s">
        <v>74</v>
      </c>
      <c r="AY595" s="254" t="s">
        <v>135</v>
      </c>
    </row>
    <row r="596" s="14" customFormat="1">
      <c r="A596" s="14"/>
      <c r="B596" s="244"/>
      <c r="C596" s="245"/>
      <c r="D596" s="235" t="s">
        <v>147</v>
      </c>
      <c r="E596" s="246" t="s">
        <v>19</v>
      </c>
      <c r="F596" s="247" t="s">
        <v>636</v>
      </c>
      <c r="G596" s="245"/>
      <c r="H596" s="248">
        <v>0.20300000000000001</v>
      </c>
      <c r="I596" s="249"/>
      <c r="J596" s="245"/>
      <c r="K596" s="245"/>
      <c r="L596" s="250"/>
      <c r="M596" s="251"/>
      <c r="N596" s="252"/>
      <c r="O596" s="252"/>
      <c r="P596" s="252"/>
      <c r="Q596" s="252"/>
      <c r="R596" s="252"/>
      <c r="S596" s="252"/>
      <c r="T596" s="253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4" t="s">
        <v>147</v>
      </c>
      <c r="AU596" s="254" t="s">
        <v>84</v>
      </c>
      <c r="AV596" s="14" t="s">
        <v>84</v>
      </c>
      <c r="AW596" s="14" t="s">
        <v>36</v>
      </c>
      <c r="AX596" s="14" t="s">
        <v>74</v>
      </c>
      <c r="AY596" s="254" t="s">
        <v>135</v>
      </c>
    </row>
    <row r="597" s="13" customFormat="1">
      <c r="A597" s="13"/>
      <c r="B597" s="233"/>
      <c r="C597" s="234"/>
      <c r="D597" s="235" t="s">
        <v>147</v>
      </c>
      <c r="E597" s="236" t="s">
        <v>19</v>
      </c>
      <c r="F597" s="237" t="s">
        <v>469</v>
      </c>
      <c r="G597" s="234"/>
      <c r="H597" s="236" t="s">
        <v>19</v>
      </c>
      <c r="I597" s="238"/>
      <c r="J597" s="234"/>
      <c r="K597" s="234"/>
      <c r="L597" s="239"/>
      <c r="M597" s="240"/>
      <c r="N597" s="241"/>
      <c r="O597" s="241"/>
      <c r="P597" s="241"/>
      <c r="Q597" s="241"/>
      <c r="R597" s="241"/>
      <c r="S597" s="241"/>
      <c r="T597" s="24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3" t="s">
        <v>147</v>
      </c>
      <c r="AU597" s="243" t="s">
        <v>84</v>
      </c>
      <c r="AV597" s="13" t="s">
        <v>82</v>
      </c>
      <c r="AW597" s="13" t="s">
        <v>36</v>
      </c>
      <c r="AX597" s="13" t="s">
        <v>74</v>
      </c>
      <c r="AY597" s="243" t="s">
        <v>135</v>
      </c>
    </row>
    <row r="598" s="14" customFormat="1">
      <c r="A598" s="14"/>
      <c r="B598" s="244"/>
      <c r="C598" s="245"/>
      <c r="D598" s="235" t="s">
        <v>147</v>
      </c>
      <c r="E598" s="246" t="s">
        <v>19</v>
      </c>
      <c r="F598" s="247" t="s">
        <v>627</v>
      </c>
      <c r="G598" s="245"/>
      <c r="H598" s="248">
        <v>1.2350000000000001</v>
      </c>
      <c r="I598" s="249"/>
      <c r="J598" s="245"/>
      <c r="K598" s="245"/>
      <c r="L598" s="250"/>
      <c r="M598" s="251"/>
      <c r="N598" s="252"/>
      <c r="O598" s="252"/>
      <c r="P598" s="252"/>
      <c r="Q598" s="252"/>
      <c r="R598" s="252"/>
      <c r="S598" s="252"/>
      <c r="T598" s="253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4" t="s">
        <v>147</v>
      </c>
      <c r="AU598" s="254" t="s">
        <v>84</v>
      </c>
      <c r="AV598" s="14" t="s">
        <v>84</v>
      </c>
      <c r="AW598" s="14" t="s">
        <v>36</v>
      </c>
      <c r="AX598" s="14" t="s">
        <v>74</v>
      </c>
      <c r="AY598" s="254" t="s">
        <v>135</v>
      </c>
    </row>
    <row r="599" s="14" customFormat="1">
      <c r="A599" s="14"/>
      <c r="B599" s="244"/>
      <c r="C599" s="245"/>
      <c r="D599" s="235" t="s">
        <v>147</v>
      </c>
      <c r="E599" s="246" t="s">
        <v>19</v>
      </c>
      <c r="F599" s="247" t="s">
        <v>635</v>
      </c>
      <c r="G599" s="245"/>
      <c r="H599" s="248">
        <v>0.14299999999999999</v>
      </c>
      <c r="I599" s="249"/>
      <c r="J599" s="245"/>
      <c r="K599" s="245"/>
      <c r="L599" s="250"/>
      <c r="M599" s="251"/>
      <c r="N599" s="252"/>
      <c r="O599" s="252"/>
      <c r="P599" s="252"/>
      <c r="Q599" s="252"/>
      <c r="R599" s="252"/>
      <c r="S599" s="252"/>
      <c r="T599" s="253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4" t="s">
        <v>147</v>
      </c>
      <c r="AU599" s="254" t="s">
        <v>84</v>
      </c>
      <c r="AV599" s="14" t="s">
        <v>84</v>
      </c>
      <c r="AW599" s="14" t="s">
        <v>36</v>
      </c>
      <c r="AX599" s="14" t="s">
        <v>74</v>
      </c>
      <c r="AY599" s="254" t="s">
        <v>135</v>
      </c>
    </row>
    <row r="600" s="13" customFormat="1">
      <c r="A600" s="13"/>
      <c r="B600" s="233"/>
      <c r="C600" s="234"/>
      <c r="D600" s="235" t="s">
        <v>147</v>
      </c>
      <c r="E600" s="236" t="s">
        <v>19</v>
      </c>
      <c r="F600" s="237" t="s">
        <v>425</v>
      </c>
      <c r="G600" s="234"/>
      <c r="H600" s="236" t="s">
        <v>19</v>
      </c>
      <c r="I600" s="238"/>
      <c r="J600" s="234"/>
      <c r="K600" s="234"/>
      <c r="L600" s="239"/>
      <c r="M600" s="240"/>
      <c r="N600" s="241"/>
      <c r="O600" s="241"/>
      <c r="P600" s="241"/>
      <c r="Q600" s="241"/>
      <c r="R600" s="241"/>
      <c r="S600" s="241"/>
      <c r="T600" s="24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3" t="s">
        <v>147</v>
      </c>
      <c r="AU600" s="243" t="s">
        <v>84</v>
      </c>
      <c r="AV600" s="13" t="s">
        <v>82</v>
      </c>
      <c r="AW600" s="13" t="s">
        <v>36</v>
      </c>
      <c r="AX600" s="13" t="s">
        <v>74</v>
      </c>
      <c r="AY600" s="243" t="s">
        <v>135</v>
      </c>
    </row>
    <row r="601" s="14" customFormat="1">
      <c r="A601" s="14"/>
      <c r="B601" s="244"/>
      <c r="C601" s="245"/>
      <c r="D601" s="235" t="s">
        <v>147</v>
      </c>
      <c r="E601" s="246" t="s">
        <v>19</v>
      </c>
      <c r="F601" s="247" t="s">
        <v>629</v>
      </c>
      <c r="G601" s="245"/>
      <c r="H601" s="248">
        <v>1.365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4" t="s">
        <v>147</v>
      </c>
      <c r="AU601" s="254" t="s">
        <v>84</v>
      </c>
      <c r="AV601" s="14" t="s">
        <v>84</v>
      </c>
      <c r="AW601" s="14" t="s">
        <v>36</v>
      </c>
      <c r="AX601" s="14" t="s">
        <v>74</v>
      </c>
      <c r="AY601" s="254" t="s">
        <v>135</v>
      </c>
    </row>
    <row r="602" s="14" customFormat="1">
      <c r="A602" s="14"/>
      <c r="B602" s="244"/>
      <c r="C602" s="245"/>
      <c r="D602" s="235" t="s">
        <v>147</v>
      </c>
      <c r="E602" s="246" t="s">
        <v>19</v>
      </c>
      <c r="F602" s="247" t="s">
        <v>637</v>
      </c>
      <c r="G602" s="245"/>
      <c r="H602" s="248">
        <v>0.158</v>
      </c>
      <c r="I602" s="249"/>
      <c r="J602" s="245"/>
      <c r="K602" s="245"/>
      <c r="L602" s="250"/>
      <c r="M602" s="251"/>
      <c r="N602" s="252"/>
      <c r="O602" s="252"/>
      <c r="P602" s="252"/>
      <c r="Q602" s="252"/>
      <c r="R602" s="252"/>
      <c r="S602" s="252"/>
      <c r="T602" s="253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4" t="s">
        <v>147</v>
      </c>
      <c r="AU602" s="254" t="s">
        <v>84</v>
      </c>
      <c r="AV602" s="14" t="s">
        <v>84</v>
      </c>
      <c r="AW602" s="14" t="s">
        <v>36</v>
      </c>
      <c r="AX602" s="14" t="s">
        <v>74</v>
      </c>
      <c r="AY602" s="254" t="s">
        <v>135</v>
      </c>
    </row>
    <row r="603" s="15" customFormat="1">
      <c r="A603" s="15"/>
      <c r="B603" s="255"/>
      <c r="C603" s="256"/>
      <c r="D603" s="235" t="s">
        <v>147</v>
      </c>
      <c r="E603" s="257" t="s">
        <v>19</v>
      </c>
      <c r="F603" s="258" t="s">
        <v>152</v>
      </c>
      <c r="G603" s="256"/>
      <c r="H603" s="259">
        <v>6.2370000000000001</v>
      </c>
      <c r="I603" s="260"/>
      <c r="J603" s="256"/>
      <c r="K603" s="256"/>
      <c r="L603" s="261"/>
      <c r="M603" s="262"/>
      <c r="N603" s="263"/>
      <c r="O603" s="263"/>
      <c r="P603" s="263"/>
      <c r="Q603" s="263"/>
      <c r="R603" s="263"/>
      <c r="S603" s="263"/>
      <c r="T603" s="264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5" t="s">
        <v>147</v>
      </c>
      <c r="AU603" s="265" t="s">
        <v>84</v>
      </c>
      <c r="AV603" s="15" t="s">
        <v>143</v>
      </c>
      <c r="AW603" s="15" t="s">
        <v>36</v>
      </c>
      <c r="AX603" s="15" t="s">
        <v>82</v>
      </c>
      <c r="AY603" s="265" t="s">
        <v>135</v>
      </c>
    </row>
    <row r="604" s="2" customFormat="1" ht="24.15" customHeight="1">
      <c r="A604" s="41"/>
      <c r="B604" s="42"/>
      <c r="C604" s="215" t="s">
        <v>643</v>
      </c>
      <c r="D604" s="215" t="s">
        <v>138</v>
      </c>
      <c r="E604" s="216" t="s">
        <v>644</v>
      </c>
      <c r="F604" s="217" t="s">
        <v>645</v>
      </c>
      <c r="G604" s="218" t="s">
        <v>141</v>
      </c>
      <c r="H604" s="219">
        <v>18.370000000000001</v>
      </c>
      <c r="I604" s="220"/>
      <c r="J604" s="221">
        <f>ROUND(I604*H604,2)</f>
        <v>0</v>
      </c>
      <c r="K604" s="217" t="s">
        <v>142</v>
      </c>
      <c r="L604" s="47"/>
      <c r="M604" s="222" t="s">
        <v>19</v>
      </c>
      <c r="N604" s="223" t="s">
        <v>45</v>
      </c>
      <c r="O604" s="87"/>
      <c r="P604" s="224">
        <f>O604*H604</f>
        <v>0</v>
      </c>
      <c r="Q604" s="224">
        <v>0.0126</v>
      </c>
      <c r="R604" s="224">
        <f>Q604*H604</f>
        <v>0.231462</v>
      </c>
      <c r="S604" s="224">
        <v>0</v>
      </c>
      <c r="T604" s="225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26" t="s">
        <v>278</v>
      </c>
      <c r="AT604" s="226" t="s">
        <v>138</v>
      </c>
      <c r="AU604" s="226" t="s">
        <v>84</v>
      </c>
      <c r="AY604" s="20" t="s">
        <v>135</v>
      </c>
      <c r="BE604" s="227">
        <f>IF(N604="základní",J604,0)</f>
        <v>0</v>
      </c>
      <c r="BF604" s="227">
        <f>IF(N604="snížená",J604,0)</f>
        <v>0</v>
      </c>
      <c r="BG604" s="227">
        <f>IF(N604="zákl. přenesená",J604,0)</f>
        <v>0</v>
      </c>
      <c r="BH604" s="227">
        <f>IF(N604="sníž. přenesená",J604,0)</f>
        <v>0</v>
      </c>
      <c r="BI604" s="227">
        <f>IF(N604="nulová",J604,0)</f>
        <v>0</v>
      </c>
      <c r="BJ604" s="20" t="s">
        <v>82</v>
      </c>
      <c r="BK604" s="227">
        <f>ROUND(I604*H604,2)</f>
        <v>0</v>
      </c>
      <c r="BL604" s="20" t="s">
        <v>278</v>
      </c>
      <c r="BM604" s="226" t="s">
        <v>646</v>
      </c>
    </row>
    <row r="605" s="2" customFormat="1">
      <c r="A605" s="41"/>
      <c r="B605" s="42"/>
      <c r="C605" s="43"/>
      <c r="D605" s="228" t="s">
        <v>145</v>
      </c>
      <c r="E605" s="43"/>
      <c r="F605" s="229" t="s">
        <v>647</v>
      </c>
      <c r="G605" s="43"/>
      <c r="H605" s="43"/>
      <c r="I605" s="230"/>
      <c r="J605" s="43"/>
      <c r="K605" s="43"/>
      <c r="L605" s="47"/>
      <c r="M605" s="231"/>
      <c r="N605" s="232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145</v>
      </c>
      <c r="AU605" s="20" t="s">
        <v>84</v>
      </c>
    </row>
    <row r="606" s="13" customFormat="1">
      <c r="A606" s="13"/>
      <c r="B606" s="233"/>
      <c r="C606" s="234"/>
      <c r="D606" s="235" t="s">
        <v>147</v>
      </c>
      <c r="E606" s="236" t="s">
        <v>19</v>
      </c>
      <c r="F606" s="237" t="s">
        <v>366</v>
      </c>
      <c r="G606" s="234"/>
      <c r="H606" s="236" t="s">
        <v>19</v>
      </c>
      <c r="I606" s="238"/>
      <c r="J606" s="234"/>
      <c r="K606" s="234"/>
      <c r="L606" s="239"/>
      <c r="M606" s="240"/>
      <c r="N606" s="241"/>
      <c r="O606" s="241"/>
      <c r="P606" s="241"/>
      <c r="Q606" s="241"/>
      <c r="R606" s="241"/>
      <c r="S606" s="241"/>
      <c r="T606" s="24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3" t="s">
        <v>147</v>
      </c>
      <c r="AU606" s="243" t="s">
        <v>84</v>
      </c>
      <c r="AV606" s="13" t="s">
        <v>82</v>
      </c>
      <c r="AW606" s="13" t="s">
        <v>36</v>
      </c>
      <c r="AX606" s="13" t="s">
        <v>74</v>
      </c>
      <c r="AY606" s="243" t="s">
        <v>135</v>
      </c>
    </row>
    <row r="607" s="13" customFormat="1">
      <c r="A607" s="13"/>
      <c r="B607" s="233"/>
      <c r="C607" s="234"/>
      <c r="D607" s="235" t="s">
        <v>147</v>
      </c>
      <c r="E607" s="236" t="s">
        <v>19</v>
      </c>
      <c r="F607" s="237" t="s">
        <v>412</v>
      </c>
      <c r="G607" s="234"/>
      <c r="H607" s="236" t="s">
        <v>19</v>
      </c>
      <c r="I607" s="238"/>
      <c r="J607" s="234"/>
      <c r="K607" s="234"/>
      <c r="L607" s="239"/>
      <c r="M607" s="240"/>
      <c r="N607" s="241"/>
      <c r="O607" s="241"/>
      <c r="P607" s="241"/>
      <c r="Q607" s="241"/>
      <c r="R607" s="241"/>
      <c r="S607" s="241"/>
      <c r="T607" s="242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3" t="s">
        <v>147</v>
      </c>
      <c r="AU607" s="243" t="s">
        <v>84</v>
      </c>
      <c r="AV607" s="13" t="s">
        <v>82</v>
      </c>
      <c r="AW607" s="13" t="s">
        <v>36</v>
      </c>
      <c r="AX607" s="13" t="s">
        <v>74</v>
      </c>
      <c r="AY607" s="243" t="s">
        <v>135</v>
      </c>
    </row>
    <row r="608" s="14" customFormat="1">
      <c r="A608" s="14"/>
      <c r="B608" s="244"/>
      <c r="C608" s="245"/>
      <c r="D608" s="235" t="s">
        <v>147</v>
      </c>
      <c r="E608" s="246" t="s">
        <v>19</v>
      </c>
      <c r="F608" s="247" t="s">
        <v>503</v>
      </c>
      <c r="G608" s="245"/>
      <c r="H608" s="248">
        <v>6.1799999999999997</v>
      </c>
      <c r="I608" s="249"/>
      <c r="J608" s="245"/>
      <c r="K608" s="245"/>
      <c r="L608" s="250"/>
      <c r="M608" s="251"/>
      <c r="N608" s="252"/>
      <c r="O608" s="252"/>
      <c r="P608" s="252"/>
      <c r="Q608" s="252"/>
      <c r="R608" s="252"/>
      <c r="S608" s="252"/>
      <c r="T608" s="253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4" t="s">
        <v>147</v>
      </c>
      <c r="AU608" s="254" t="s">
        <v>84</v>
      </c>
      <c r="AV608" s="14" t="s">
        <v>84</v>
      </c>
      <c r="AW608" s="14" t="s">
        <v>36</v>
      </c>
      <c r="AX608" s="14" t="s">
        <v>74</v>
      </c>
      <c r="AY608" s="254" t="s">
        <v>135</v>
      </c>
    </row>
    <row r="609" s="13" customFormat="1">
      <c r="A609" s="13"/>
      <c r="B609" s="233"/>
      <c r="C609" s="234"/>
      <c r="D609" s="235" t="s">
        <v>147</v>
      </c>
      <c r="E609" s="236" t="s">
        <v>19</v>
      </c>
      <c r="F609" s="237" t="s">
        <v>417</v>
      </c>
      <c r="G609" s="234"/>
      <c r="H609" s="236" t="s">
        <v>19</v>
      </c>
      <c r="I609" s="238"/>
      <c r="J609" s="234"/>
      <c r="K609" s="234"/>
      <c r="L609" s="239"/>
      <c r="M609" s="240"/>
      <c r="N609" s="241"/>
      <c r="O609" s="241"/>
      <c r="P609" s="241"/>
      <c r="Q609" s="241"/>
      <c r="R609" s="241"/>
      <c r="S609" s="241"/>
      <c r="T609" s="242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3" t="s">
        <v>147</v>
      </c>
      <c r="AU609" s="243" t="s">
        <v>84</v>
      </c>
      <c r="AV609" s="13" t="s">
        <v>82</v>
      </c>
      <c r="AW609" s="13" t="s">
        <v>36</v>
      </c>
      <c r="AX609" s="13" t="s">
        <v>74</v>
      </c>
      <c r="AY609" s="243" t="s">
        <v>135</v>
      </c>
    </row>
    <row r="610" s="14" customFormat="1">
      <c r="A610" s="14"/>
      <c r="B610" s="244"/>
      <c r="C610" s="245"/>
      <c r="D610" s="235" t="s">
        <v>147</v>
      </c>
      <c r="E610" s="246" t="s">
        <v>19</v>
      </c>
      <c r="F610" s="247" t="s">
        <v>504</v>
      </c>
      <c r="G610" s="245"/>
      <c r="H610" s="248">
        <v>2.5499999999999998</v>
      </c>
      <c r="I610" s="249"/>
      <c r="J610" s="245"/>
      <c r="K610" s="245"/>
      <c r="L610" s="250"/>
      <c r="M610" s="251"/>
      <c r="N610" s="252"/>
      <c r="O610" s="252"/>
      <c r="P610" s="252"/>
      <c r="Q610" s="252"/>
      <c r="R610" s="252"/>
      <c r="S610" s="252"/>
      <c r="T610" s="25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4" t="s">
        <v>147</v>
      </c>
      <c r="AU610" s="254" t="s">
        <v>84</v>
      </c>
      <c r="AV610" s="14" t="s">
        <v>84</v>
      </c>
      <c r="AW610" s="14" t="s">
        <v>36</v>
      </c>
      <c r="AX610" s="14" t="s">
        <v>74</v>
      </c>
      <c r="AY610" s="254" t="s">
        <v>135</v>
      </c>
    </row>
    <row r="611" s="13" customFormat="1">
      <c r="A611" s="13"/>
      <c r="B611" s="233"/>
      <c r="C611" s="234"/>
      <c r="D611" s="235" t="s">
        <v>147</v>
      </c>
      <c r="E611" s="236" t="s">
        <v>19</v>
      </c>
      <c r="F611" s="237" t="s">
        <v>419</v>
      </c>
      <c r="G611" s="234"/>
      <c r="H611" s="236" t="s">
        <v>19</v>
      </c>
      <c r="I611" s="238"/>
      <c r="J611" s="234"/>
      <c r="K611" s="234"/>
      <c r="L611" s="239"/>
      <c r="M611" s="240"/>
      <c r="N611" s="241"/>
      <c r="O611" s="241"/>
      <c r="P611" s="241"/>
      <c r="Q611" s="241"/>
      <c r="R611" s="241"/>
      <c r="S611" s="241"/>
      <c r="T611" s="242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3" t="s">
        <v>147</v>
      </c>
      <c r="AU611" s="243" t="s">
        <v>84</v>
      </c>
      <c r="AV611" s="13" t="s">
        <v>82</v>
      </c>
      <c r="AW611" s="13" t="s">
        <v>36</v>
      </c>
      <c r="AX611" s="13" t="s">
        <v>74</v>
      </c>
      <c r="AY611" s="243" t="s">
        <v>135</v>
      </c>
    </row>
    <row r="612" s="14" customFormat="1">
      <c r="A612" s="14"/>
      <c r="B612" s="244"/>
      <c r="C612" s="245"/>
      <c r="D612" s="235" t="s">
        <v>147</v>
      </c>
      <c r="E612" s="246" t="s">
        <v>19</v>
      </c>
      <c r="F612" s="247" t="s">
        <v>505</v>
      </c>
      <c r="G612" s="245"/>
      <c r="H612" s="248">
        <v>2.27</v>
      </c>
      <c r="I612" s="249"/>
      <c r="J612" s="245"/>
      <c r="K612" s="245"/>
      <c r="L612" s="250"/>
      <c r="M612" s="251"/>
      <c r="N612" s="252"/>
      <c r="O612" s="252"/>
      <c r="P612" s="252"/>
      <c r="Q612" s="252"/>
      <c r="R612" s="252"/>
      <c r="S612" s="252"/>
      <c r="T612" s="253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4" t="s">
        <v>147</v>
      </c>
      <c r="AU612" s="254" t="s">
        <v>84</v>
      </c>
      <c r="AV612" s="14" t="s">
        <v>84</v>
      </c>
      <c r="AW612" s="14" t="s">
        <v>36</v>
      </c>
      <c r="AX612" s="14" t="s">
        <v>74</v>
      </c>
      <c r="AY612" s="254" t="s">
        <v>135</v>
      </c>
    </row>
    <row r="613" s="13" customFormat="1">
      <c r="A613" s="13"/>
      <c r="B613" s="233"/>
      <c r="C613" s="234"/>
      <c r="D613" s="235" t="s">
        <v>147</v>
      </c>
      <c r="E613" s="236" t="s">
        <v>19</v>
      </c>
      <c r="F613" s="237" t="s">
        <v>436</v>
      </c>
      <c r="G613" s="234"/>
      <c r="H613" s="236" t="s">
        <v>19</v>
      </c>
      <c r="I613" s="238"/>
      <c r="J613" s="234"/>
      <c r="K613" s="234"/>
      <c r="L613" s="239"/>
      <c r="M613" s="240"/>
      <c r="N613" s="241"/>
      <c r="O613" s="241"/>
      <c r="P613" s="241"/>
      <c r="Q613" s="241"/>
      <c r="R613" s="241"/>
      <c r="S613" s="241"/>
      <c r="T613" s="242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3" t="s">
        <v>147</v>
      </c>
      <c r="AU613" s="243" t="s">
        <v>84</v>
      </c>
      <c r="AV613" s="13" t="s">
        <v>82</v>
      </c>
      <c r="AW613" s="13" t="s">
        <v>36</v>
      </c>
      <c r="AX613" s="13" t="s">
        <v>74</v>
      </c>
      <c r="AY613" s="243" t="s">
        <v>135</v>
      </c>
    </row>
    <row r="614" s="14" customFormat="1">
      <c r="A614" s="14"/>
      <c r="B614" s="244"/>
      <c r="C614" s="245"/>
      <c r="D614" s="235" t="s">
        <v>147</v>
      </c>
      <c r="E614" s="246" t="s">
        <v>19</v>
      </c>
      <c r="F614" s="247" t="s">
        <v>506</v>
      </c>
      <c r="G614" s="245"/>
      <c r="H614" s="248">
        <v>1</v>
      </c>
      <c r="I614" s="249"/>
      <c r="J614" s="245"/>
      <c r="K614" s="245"/>
      <c r="L614" s="250"/>
      <c r="M614" s="251"/>
      <c r="N614" s="252"/>
      <c r="O614" s="252"/>
      <c r="P614" s="252"/>
      <c r="Q614" s="252"/>
      <c r="R614" s="252"/>
      <c r="S614" s="252"/>
      <c r="T614" s="253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4" t="s">
        <v>147</v>
      </c>
      <c r="AU614" s="254" t="s">
        <v>84</v>
      </c>
      <c r="AV614" s="14" t="s">
        <v>84</v>
      </c>
      <c r="AW614" s="14" t="s">
        <v>36</v>
      </c>
      <c r="AX614" s="14" t="s">
        <v>74</v>
      </c>
      <c r="AY614" s="254" t="s">
        <v>135</v>
      </c>
    </row>
    <row r="615" s="13" customFormat="1">
      <c r="A615" s="13"/>
      <c r="B615" s="233"/>
      <c r="C615" s="234"/>
      <c r="D615" s="235" t="s">
        <v>147</v>
      </c>
      <c r="E615" s="236" t="s">
        <v>19</v>
      </c>
      <c r="F615" s="237" t="s">
        <v>438</v>
      </c>
      <c r="G615" s="234"/>
      <c r="H615" s="236" t="s">
        <v>19</v>
      </c>
      <c r="I615" s="238"/>
      <c r="J615" s="234"/>
      <c r="K615" s="234"/>
      <c r="L615" s="239"/>
      <c r="M615" s="240"/>
      <c r="N615" s="241"/>
      <c r="O615" s="241"/>
      <c r="P615" s="241"/>
      <c r="Q615" s="241"/>
      <c r="R615" s="241"/>
      <c r="S615" s="241"/>
      <c r="T615" s="242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3" t="s">
        <v>147</v>
      </c>
      <c r="AU615" s="243" t="s">
        <v>84</v>
      </c>
      <c r="AV615" s="13" t="s">
        <v>82</v>
      </c>
      <c r="AW615" s="13" t="s">
        <v>36</v>
      </c>
      <c r="AX615" s="13" t="s">
        <v>74</v>
      </c>
      <c r="AY615" s="243" t="s">
        <v>135</v>
      </c>
    </row>
    <row r="616" s="14" customFormat="1">
      <c r="A616" s="14"/>
      <c r="B616" s="244"/>
      <c r="C616" s="245"/>
      <c r="D616" s="235" t="s">
        <v>147</v>
      </c>
      <c r="E616" s="246" t="s">
        <v>19</v>
      </c>
      <c r="F616" s="247" t="s">
        <v>507</v>
      </c>
      <c r="G616" s="245"/>
      <c r="H616" s="248">
        <v>1.4199999999999999</v>
      </c>
      <c r="I616" s="249"/>
      <c r="J616" s="245"/>
      <c r="K616" s="245"/>
      <c r="L616" s="250"/>
      <c r="M616" s="251"/>
      <c r="N616" s="252"/>
      <c r="O616" s="252"/>
      <c r="P616" s="252"/>
      <c r="Q616" s="252"/>
      <c r="R616" s="252"/>
      <c r="S616" s="252"/>
      <c r="T616" s="253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4" t="s">
        <v>147</v>
      </c>
      <c r="AU616" s="254" t="s">
        <v>84</v>
      </c>
      <c r="AV616" s="14" t="s">
        <v>84</v>
      </c>
      <c r="AW616" s="14" t="s">
        <v>36</v>
      </c>
      <c r="AX616" s="14" t="s">
        <v>74</v>
      </c>
      <c r="AY616" s="254" t="s">
        <v>135</v>
      </c>
    </row>
    <row r="617" s="13" customFormat="1">
      <c r="A617" s="13"/>
      <c r="B617" s="233"/>
      <c r="C617" s="234"/>
      <c r="D617" s="235" t="s">
        <v>147</v>
      </c>
      <c r="E617" s="236" t="s">
        <v>19</v>
      </c>
      <c r="F617" s="237" t="s">
        <v>495</v>
      </c>
      <c r="G617" s="234"/>
      <c r="H617" s="236" t="s">
        <v>19</v>
      </c>
      <c r="I617" s="238"/>
      <c r="J617" s="234"/>
      <c r="K617" s="234"/>
      <c r="L617" s="239"/>
      <c r="M617" s="240"/>
      <c r="N617" s="241"/>
      <c r="O617" s="241"/>
      <c r="P617" s="241"/>
      <c r="Q617" s="241"/>
      <c r="R617" s="241"/>
      <c r="S617" s="241"/>
      <c r="T617" s="242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3" t="s">
        <v>147</v>
      </c>
      <c r="AU617" s="243" t="s">
        <v>84</v>
      </c>
      <c r="AV617" s="13" t="s">
        <v>82</v>
      </c>
      <c r="AW617" s="13" t="s">
        <v>36</v>
      </c>
      <c r="AX617" s="13" t="s">
        <v>74</v>
      </c>
      <c r="AY617" s="243" t="s">
        <v>135</v>
      </c>
    </row>
    <row r="618" s="14" customFormat="1">
      <c r="A618" s="14"/>
      <c r="B618" s="244"/>
      <c r="C618" s="245"/>
      <c r="D618" s="235" t="s">
        <v>147</v>
      </c>
      <c r="E618" s="246" t="s">
        <v>19</v>
      </c>
      <c r="F618" s="247" t="s">
        <v>508</v>
      </c>
      <c r="G618" s="245"/>
      <c r="H618" s="248">
        <v>1.0800000000000001</v>
      </c>
      <c r="I618" s="249"/>
      <c r="J618" s="245"/>
      <c r="K618" s="245"/>
      <c r="L618" s="250"/>
      <c r="M618" s="251"/>
      <c r="N618" s="252"/>
      <c r="O618" s="252"/>
      <c r="P618" s="252"/>
      <c r="Q618" s="252"/>
      <c r="R618" s="252"/>
      <c r="S618" s="252"/>
      <c r="T618" s="25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4" t="s">
        <v>147</v>
      </c>
      <c r="AU618" s="254" t="s">
        <v>84</v>
      </c>
      <c r="AV618" s="14" t="s">
        <v>84</v>
      </c>
      <c r="AW618" s="14" t="s">
        <v>36</v>
      </c>
      <c r="AX618" s="14" t="s">
        <v>74</v>
      </c>
      <c r="AY618" s="254" t="s">
        <v>135</v>
      </c>
    </row>
    <row r="619" s="13" customFormat="1">
      <c r="A619" s="13"/>
      <c r="B619" s="233"/>
      <c r="C619" s="234"/>
      <c r="D619" s="235" t="s">
        <v>147</v>
      </c>
      <c r="E619" s="236" t="s">
        <v>19</v>
      </c>
      <c r="F619" s="237" t="s">
        <v>469</v>
      </c>
      <c r="G619" s="234"/>
      <c r="H619" s="236" t="s">
        <v>19</v>
      </c>
      <c r="I619" s="238"/>
      <c r="J619" s="234"/>
      <c r="K619" s="234"/>
      <c r="L619" s="239"/>
      <c r="M619" s="240"/>
      <c r="N619" s="241"/>
      <c r="O619" s="241"/>
      <c r="P619" s="241"/>
      <c r="Q619" s="241"/>
      <c r="R619" s="241"/>
      <c r="S619" s="241"/>
      <c r="T619" s="242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3" t="s">
        <v>147</v>
      </c>
      <c r="AU619" s="243" t="s">
        <v>84</v>
      </c>
      <c r="AV619" s="13" t="s">
        <v>82</v>
      </c>
      <c r="AW619" s="13" t="s">
        <v>36</v>
      </c>
      <c r="AX619" s="13" t="s">
        <v>74</v>
      </c>
      <c r="AY619" s="243" t="s">
        <v>135</v>
      </c>
    </row>
    <row r="620" s="14" customFormat="1">
      <c r="A620" s="14"/>
      <c r="B620" s="244"/>
      <c r="C620" s="245"/>
      <c r="D620" s="235" t="s">
        <v>147</v>
      </c>
      <c r="E620" s="246" t="s">
        <v>19</v>
      </c>
      <c r="F620" s="247" t="s">
        <v>509</v>
      </c>
      <c r="G620" s="245"/>
      <c r="H620" s="248">
        <v>1.28</v>
      </c>
      <c r="I620" s="249"/>
      <c r="J620" s="245"/>
      <c r="K620" s="245"/>
      <c r="L620" s="250"/>
      <c r="M620" s="251"/>
      <c r="N620" s="252"/>
      <c r="O620" s="252"/>
      <c r="P620" s="252"/>
      <c r="Q620" s="252"/>
      <c r="R620" s="252"/>
      <c r="S620" s="252"/>
      <c r="T620" s="253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4" t="s">
        <v>147</v>
      </c>
      <c r="AU620" s="254" t="s">
        <v>84</v>
      </c>
      <c r="AV620" s="14" t="s">
        <v>84</v>
      </c>
      <c r="AW620" s="14" t="s">
        <v>36</v>
      </c>
      <c r="AX620" s="14" t="s">
        <v>74</v>
      </c>
      <c r="AY620" s="254" t="s">
        <v>135</v>
      </c>
    </row>
    <row r="621" s="13" customFormat="1">
      <c r="A621" s="13"/>
      <c r="B621" s="233"/>
      <c r="C621" s="234"/>
      <c r="D621" s="235" t="s">
        <v>147</v>
      </c>
      <c r="E621" s="236" t="s">
        <v>19</v>
      </c>
      <c r="F621" s="237" t="s">
        <v>425</v>
      </c>
      <c r="G621" s="234"/>
      <c r="H621" s="236" t="s">
        <v>19</v>
      </c>
      <c r="I621" s="238"/>
      <c r="J621" s="234"/>
      <c r="K621" s="234"/>
      <c r="L621" s="239"/>
      <c r="M621" s="240"/>
      <c r="N621" s="241"/>
      <c r="O621" s="241"/>
      <c r="P621" s="241"/>
      <c r="Q621" s="241"/>
      <c r="R621" s="241"/>
      <c r="S621" s="241"/>
      <c r="T621" s="24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3" t="s">
        <v>147</v>
      </c>
      <c r="AU621" s="243" t="s">
        <v>84</v>
      </c>
      <c r="AV621" s="13" t="s">
        <v>82</v>
      </c>
      <c r="AW621" s="13" t="s">
        <v>36</v>
      </c>
      <c r="AX621" s="13" t="s">
        <v>74</v>
      </c>
      <c r="AY621" s="243" t="s">
        <v>135</v>
      </c>
    </row>
    <row r="622" s="14" customFormat="1">
      <c r="A622" s="14"/>
      <c r="B622" s="244"/>
      <c r="C622" s="245"/>
      <c r="D622" s="235" t="s">
        <v>147</v>
      </c>
      <c r="E622" s="246" t="s">
        <v>19</v>
      </c>
      <c r="F622" s="247" t="s">
        <v>510</v>
      </c>
      <c r="G622" s="245"/>
      <c r="H622" s="248">
        <v>2.5899999999999999</v>
      </c>
      <c r="I622" s="249"/>
      <c r="J622" s="245"/>
      <c r="K622" s="245"/>
      <c r="L622" s="250"/>
      <c r="M622" s="251"/>
      <c r="N622" s="252"/>
      <c r="O622" s="252"/>
      <c r="P622" s="252"/>
      <c r="Q622" s="252"/>
      <c r="R622" s="252"/>
      <c r="S622" s="252"/>
      <c r="T622" s="253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4" t="s">
        <v>147</v>
      </c>
      <c r="AU622" s="254" t="s">
        <v>84</v>
      </c>
      <c r="AV622" s="14" t="s">
        <v>84</v>
      </c>
      <c r="AW622" s="14" t="s">
        <v>36</v>
      </c>
      <c r="AX622" s="14" t="s">
        <v>74</v>
      </c>
      <c r="AY622" s="254" t="s">
        <v>135</v>
      </c>
    </row>
    <row r="623" s="15" customFormat="1">
      <c r="A623" s="15"/>
      <c r="B623" s="255"/>
      <c r="C623" s="256"/>
      <c r="D623" s="235" t="s">
        <v>147</v>
      </c>
      <c r="E623" s="257" t="s">
        <v>19</v>
      </c>
      <c r="F623" s="258" t="s">
        <v>152</v>
      </c>
      <c r="G623" s="256"/>
      <c r="H623" s="259">
        <v>18.369999999999997</v>
      </c>
      <c r="I623" s="260"/>
      <c r="J623" s="256"/>
      <c r="K623" s="256"/>
      <c r="L623" s="261"/>
      <c r="M623" s="262"/>
      <c r="N623" s="263"/>
      <c r="O623" s="263"/>
      <c r="P623" s="263"/>
      <c r="Q623" s="263"/>
      <c r="R623" s="263"/>
      <c r="S623" s="263"/>
      <c r="T623" s="264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65" t="s">
        <v>147</v>
      </c>
      <c r="AU623" s="265" t="s">
        <v>84</v>
      </c>
      <c r="AV623" s="15" t="s">
        <v>143</v>
      </c>
      <c r="AW623" s="15" t="s">
        <v>36</v>
      </c>
      <c r="AX623" s="15" t="s">
        <v>82</v>
      </c>
      <c r="AY623" s="265" t="s">
        <v>135</v>
      </c>
    </row>
    <row r="624" s="2" customFormat="1" ht="24.15" customHeight="1">
      <c r="A624" s="41"/>
      <c r="B624" s="42"/>
      <c r="C624" s="215" t="s">
        <v>648</v>
      </c>
      <c r="D624" s="215" t="s">
        <v>138</v>
      </c>
      <c r="E624" s="216" t="s">
        <v>649</v>
      </c>
      <c r="F624" s="217" t="s">
        <v>650</v>
      </c>
      <c r="G624" s="218" t="s">
        <v>141</v>
      </c>
      <c r="H624" s="219">
        <v>18.370000000000001</v>
      </c>
      <c r="I624" s="220"/>
      <c r="J624" s="221">
        <f>ROUND(I624*H624,2)</f>
        <v>0</v>
      </c>
      <c r="K624" s="217" t="s">
        <v>142</v>
      </c>
      <c r="L624" s="47"/>
      <c r="M624" s="222" t="s">
        <v>19</v>
      </c>
      <c r="N624" s="223" t="s">
        <v>45</v>
      </c>
      <c r="O624" s="87"/>
      <c r="P624" s="224">
        <f>O624*H624</f>
        <v>0</v>
      </c>
      <c r="Q624" s="224">
        <v>0.00010000000000000001</v>
      </c>
      <c r="R624" s="224">
        <f>Q624*H624</f>
        <v>0.0018370000000000001</v>
      </c>
      <c r="S624" s="224">
        <v>0</v>
      </c>
      <c r="T624" s="225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26" t="s">
        <v>278</v>
      </c>
      <c r="AT624" s="226" t="s">
        <v>138</v>
      </c>
      <c r="AU624" s="226" t="s">
        <v>84</v>
      </c>
      <c r="AY624" s="20" t="s">
        <v>135</v>
      </c>
      <c r="BE624" s="227">
        <f>IF(N624="základní",J624,0)</f>
        <v>0</v>
      </c>
      <c r="BF624" s="227">
        <f>IF(N624="snížená",J624,0)</f>
        <v>0</v>
      </c>
      <c r="BG624" s="227">
        <f>IF(N624="zákl. přenesená",J624,0)</f>
        <v>0</v>
      </c>
      <c r="BH624" s="227">
        <f>IF(N624="sníž. přenesená",J624,0)</f>
        <v>0</v>
      </c>
      <c r="BI624" s="227">
        <f>IF(N624="nulová",J624,0)</f>
        <v>0</v>
      </c>
      <c r="BJ624" s="20" t="s">
        <v>82</v>
      </c>
      <c r="BK624" s="227">
        <f>ROUND(I624*H624,2)</f>
        <v>0</v>
      </c>
      <c r="BL624" s="20" t="s">
        <v>278</v>
      </c>
      <c r="BM624" s="226" t="s">
        <v>651</v>
      </c>
    </row>
    <row r="625" s="2" customFormat="1">
      <c r="A625" s="41"/>
      <c r="B625" s="42"/>
      <c r="C625" s="43"/>
      <c r="D625" s="228" t="s">
        <v>145</v>
      </c>
      <c r="E625" s="43"/>
      <c r="F625" s="229" t="s">
        <v>652</v>
      </c>
      <c r="G625" s="43"/>
      <c r="H625" s="43"/>
      <c r="I625" s="230"/>
      <c r="J625" s="43"/>
      <c r="K625" s="43"/>
      <c r="L625" s="47"/>
      <c r="M625" s="231"/>
      <c r="N625" s="232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145</v>
      </c>
      <c r="AU625" s="20" t="s">
        <v>84</v>
      </c>
    </row>
    <row r="626" s="13" customFormat="1">
      <c r="A626" s="13"/>
      <c r="B626" s="233"/>
      <c r="C626" s="234"/>
      <c r="D626" s="235" t="s">
        <v>147</v>
      </c>
      <c r="E626" s="236" t="s">
        <v>19</v>
      </c>
      <c r="F626" s="237" t="s">
        <v>366</v>
      </c>
      <c r="G626" s="234"/>
      <c r="H626" s="236" t="s">
        <v>19</v>
      </c>
      <c r="I626" s="238"/>
      <c r="J626" s="234"/>
      <c r="K626" s="234"/>
      <c r="L626" s="239"/>
      <c r="M626" s="240"/>
      <c r="N626" s="241"/>
      <c r="O626" s="241"/>
      <c r="P626" s="241"/>
      <c r="Q626" s="241"/>
      <c r="R626" s="241"/>
      <c r="S626" s="241"/>
      <c r="T626" s="24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3" t="s">
        <v>147</v>
      </c>
      <c r="AU626" s="243" t="s">
        <v>84</v>
      </c>
      <c r="AV626" s="13" t="s">
        <v>82</v>
      </c>
      <c r="AW626" s="13" t="s">
        <v>36</v>
      </c>
      <c r="AX626" s="13" t="s">
        <v>74</v>
      </c>
      <c r="AY626" s="243" t="s">
        <v>135</v>
      </c>
    </row>
    <row r="627" s="13" customFormat="1">
      <c r="A627" s="13"/>
      <c r="B627" s="233"/>
      <c r="C627" s="234"/>
      <c r="D627" s="235" t="s">
        <v>147</v>
      </c>
      <c r="E627" s="236" t="s">
        <v>19</v>
      </c>
      <c r="F627" s="237" t="s">
        <v>412</v>
      </c>
      <c r="G627" s="234"/>
      <c r="H627" s="236" t="s">
        <v>19</v>
      </c>
      <c r="I627" s="238"/>
      <c r="J627" s="234"/>
      <c r="K627" s="234"/>
      <c r="L627" s="239"/>
      <c r="M627" s="240"/>
      <c r="N627" s="241"/>
      <c r="O627" s="241"/>
      <c r="P627" s="241"/>
      <c r="Q627" s="241"/>
      <c r="R627" s="241"/>
      <c r="S627" s="241"/>
      <c r="T627" s="242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3" t="s">
        <v>147</v>
      </c>
      <c r="AU627" s="243" t="s">
        <v>84</v>
      </c>
      <c r="AV627" s="13" t="s">
        <v>82</v>
      </c>
      <c r="AW627" s="13" t="s">
        <v>36</v>
      </c>
      <c r="AX627" s="13" t="s">
        <v>74</v>
      </c>
      <c r="AY627" s="243" t="s">
        <v>135</v>
      </c>
    </row>
    <row r="628" s="14" customFormat="1">
      <c r="A628" s="14"/>
      <c r="B628" s="244"/>
      <c r="C628" s="245"/>
      <c r="D628" s="235" t="s">
        <v>147</v>
      </c>
      <c r="E628" s="246" t="s">
        <v>19</v>
      </c>
      <c r="F628" s="247" t="s">
        <v>503</v>
      </c>
      <c r="G628" s="245"/>
      <c r="H628" s="248">
        <v>6.1799999999999997</v>
      </c>
      <c r="I628" s="249"/>
      <c r="J628" s="245"/>
      <c r="K628" s="245"/>
      <c r="L628" s="250"/>
      <c r="M628" s="251"/>
      <c r="N628" s="252"/>
      <c r="O628" s="252"/>
      <c r="P628" s="252"/>
      <c r="Q628" s="252"/>
      <c r="R628" s="252"/>
      <c r="S628" s="252"/>
      <c r="T628" s="253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4" t="s">
        <v>147</v>
      </c>
      <c r="AU628" s="254" t="s">
        <v>84</v>
      </c>
      <c r="AV628" s="14" t="s">
        <v>84</v>
      </c>
      <c r="AW628" s="14" t="s">
        <v>36</v>
      </c>
      <c r="AX628" s="14" t="s">
        <v>74</v>
      </c>
      <c r="AY628" s="254" t="s">
        <v>135</v>
      </c>
    </row>
    <row r="629" s="13" customFormat="1">
      <c r="A629" s="13"/>
      <c r="B629" s="233"/>
      <c r="C629" s="234"/>
      <c r="D629" s="235" t="s">
        <v>147</v>
      </c>
      <c r="E629" s="236" t="s">
        <v>19</v>
      </c>
      <c r="F629" s="237" t="s">
        <v>417</v>
      </c>
      <c r="G629" s="234"/>
      <c r="H629" s="236" t="s">
        <v>19</v>
      </c>
      <c r="I629" s="238"/>
      <c r="J629" s="234"/>
      <c r="K629" s="234"/>
      <c r="L629" s="239"/>
      <c r="M629" s="240"/>
      <c r="N629" s="241"/>
      <c r="O629" s="241"/>
      <c r="P629" s="241"/>
      <c r="Q629" s="241"/>
      <c r="R629" s="241"/>
      <c r="S629" s="241"/>
      <c r="T629" s="242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3" t="s">
        <v>147</v>
      </c>
      <c r="AU629" s="243" t="s">
        <v>84</v>
      </c>
      <c r="AV629" s="13" t="s">
        <v>82</v>
      </c>
      <c r="AW629" s="13" t="s">
        <v>36</v>
      </c>
      <c r="AX629" s="13" t="s">
        <v>74</v>
      </c>
      <c r="AY629" s="243" t="s">
        <v>135</v>
      </c>
    </row>
    <row r="630" s="14" customFormat="1">
      <c r="A630" s="14"/>
      <c r="B630" s="244"/>
      <c r="C630" s="245"/>
      <c r="D630" s="235" t="s">
        <v>147</v>
      </c>
      <c r="E630" s="246" t="s">
        <v>19</v>
      </c>
      <c r="F630" s="247" t="s">
        <v>504</v>
      </c>
      <c r="G630" s="245"/>
      <c r="H630" s="248">
        <v>2.5499999999999998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4" t="s">
        <v>147</v>
      </c>
      <c r="AU630" s="254" t="s">
        <v>84</v>
      </c>
      <c r="AV630" s="14" t="s">
        <v>84</v>
      </c>
      <c r="AW630" s="14" t="s">
        <v>36</v>
      </c>
      <c r="AX630" s="14" t="s">
        <v>74</v>
      </c>
      <c r="AY630" s="254" t="s">
        <v>135</v>
      </c>
    </row>
    <row r="631" s="13" customFormat="1">
      <c r="A631" s="13"/>
      <c r="B631" s="233"/>
      <c r="C631" s="234"/>
      <c r="D631" s="235" t="s">
        <v>147</v>
      </c>
      <c r="E631" s="236" t="s">
        <v>19</v>
      </c>
      <c r="F631" s="237" t="s">
        <v>419</v>
      </c>
      <c r="G631" s="234"/>
      <c r="H631" s="236" t="s">
        <v>19</v>
      </c>
      <c r="I631" s="238"/>
      <c r="J631" s="234"/>
      <c r="K631" s="234"/>
      <c r="L631" s="239"/>
      <c r="M631" s="240"/>
      <c r="N631" s="241"/>
      <c r="O631" s="241"/>
      <c r="P631" s="241"/>
      <c r="Q631" s="241"/>
      <c r="R631" s="241"/>
      <c r="S631" s="241"/>
      <c r="T631" s="242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3" t="s">
        <v>147</v>
      </c>
      <c r="AU631" s="243" t="s">
        <v>84</v>
      </c>
      <c r="AV631" s="13" t="s">
        <v>82</v>
      </c>
      <c r="AW631" s="13" t="s">
        <v>36</v>
      </c>
      <c r="AX631" s="13" t="s">
        <v>74</v>
      </c>
      <c r="AY631" s="243" t="s">
        <v>135</v>
      </c>
    </row>
    <row r="632" s="14" customFormat="1">
      <c r="A632" s="14"/>
      <c r="B632" s="244"/>
      <c r="C632" s="245"/>
      <c r="D632" s="235" t="s">
        <v>147</v>
      </c>
      <c r="E632" s="246" t="s">
        <v>19</v>
      </c>
      <c r="F632" s="247" t="s">
        <v>505</v>
      </c>
      <c r="G632" s="245"/>
      <c r="H632" s="248">
        <v>2.27</v>
      </c>
      <c r="I632" s="249"/>
      <c r="J632" s="245"/>
      <c r="K632" s="245"/>
      <c r="L632" s="250"/>
      <c r="M632" s="251"/>
      <c r="N632" s="252"/>
      <c r="O632" s="252"/>
      <c r="P632" s="252"/>
      <c r="Q632" s="252"/>
      <c r="R632" s="252"/>
      <c r="S632" s="252"/>
      <c r="T632" s="253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4" t="s">
        <v>147</v>
      </c>
      <c r="AU632" s="254" t="s">
        <v>84</v>
      </c>
      <c r="AV632" s="14" t="s">
        <v>84</v>
      </c>
      <c r="AW632" s="14" t="s">
        <v>36</v>
      </c>
      <c r="AX632" s="14" t="s">
        <v>74</v>
      </c>
      <c r="AY632" s="254" t="s">
        <v>135</v>
      </c>
    </row>
    <row r="633" s="13" customFormat="1">
      <c r="A633" s="13"/>
      <c r="B633" s="233"/>
      <c r="C633" s="234"/>
      <c r="D633" s="235" t="s">
        <v>147</v>
      </c>
      <c r="E633" s="236" t="s">
        <v>19</v>
      </c>
      <c r="F633" s="237" t="s">
        <v>436</v>
      </c>
      <c r="G633" s="234"/>
      <c r="H633" s="236" t="s">
        <v>19</v>
      </c>
      <c r="I633" s="238"/>
      <c r="J633" s="234"/>
      <c r="K633" s="234"/>
      <c r="L633" s="239"/>
      <c r="M633" s="240"/>
      <c r="N633" s="241"/>
      <c r="O633" s="241"/>
      <c r="P633" s="241"/>
      <c r="Q633" s="241"/>
      <c r="R633" s="241"/>
      <c r="S633" s="241"/>
      <c r="T633" s="24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3" t="s">
        <v>147</v>
      </c>
      <c r="AU633" s="243" t="s">
        <v>84</v>
      </c>
      <c r="AV633" s="13" t="s">
        <v>82</v>
      </c>
      <c r="AW633" s="13" t="s">
        <v>36</v>
      </c>
      <c r="AX633" s="13" t="s">
        <v>74</v>
      </c>
      <c r="AY633" s="243" t="s">
        <v>135</v>
      </c>
    </row>
    <row r="634" s="14" customFormat="1">
      <c r="A634" s="14"/>
      <c r="B634" s="244"/>
      <c r="C634" s="245"/>
      <c r="D634" s="235" t="s">
        <v>147</v>
      </c>
      <c r="E634" s="246" t="s">
        <v>19</v>
      </c>
      <c r="F634" s="247" t="s">
        <v>506</v>
      </c>
      <c r="G634" s="245"/>
      <c r="H634" s="248">
        <v>1</v>
      </c>
      <c r="I634" s="249"/>
      <c r="J634" s="245"/>
      <c r="K634" s="245"/>
      <c r="L634" s="250"/>
      <c r="M634" s="251"/>
      <c r="N634" s="252"/>
      <c r="O634" s="252"/>
      <c r="P634" s="252"/>
      <c r="Q634" s="252"/>
      <c r="R634" s="252"/>
      <c r="S634" s="252"/>
      <c r="T634" s="253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4" t="s">
        <v>147</v>
      </c>
      <c r="AU634" s="254" t="s">
        <v>84</v>
      </c>
      <c r="AV634" s="14" t="s">
        <v>84</v>
      </c>
      <c r="AW634" s="14" t="s">
        <v>36</v>
      </c>
      <c r="AX634" s="14" t="s">
        <v>74</v>
      </c>
      <c r="AY634" s="254" t="s">
        <v>135</v>
      </c>
    </row>
    <row r="635" s="13" customFormat="1">
      <c r="A635" s="13"/>
      <c r="B635" s="233"/>
      <c r="C635" s="234"/>
      <c r="D635" s="235" t="s">
        <v>147</v>
      </c>
      <c r="E635" s="236" t="s">
        <v>19</v>
      </c>
      <c r="F635" s="237" t="s">
        <v>438</v>
      </c>
      <c r="G635" s="234"/>
      <c r="H635" s="236" t="s">
        <v>19</v>
      </c>
      <c r="I635" s="238"/>
      <c r="J635" s="234"/>
      <c r="K635" s="234"/>
      <c r="L635" s="239"/>
      <c r="M635" s="240"/>
      <c r="N635" s="241"/>
      <c r="O635" s="241"/>
      <c r="P635" s="241"/>
      <c r="Q635" s="241"/>
      <c r="R635" s="241"/>
      <c r="S635" s="241"/>
      <c r="T635" s="24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3" t="s">
        <v>147</v>
      </c>
      <c r="AU635" s="243" t="s">
        <v>84</v>
      </c>
      <c r="AV635" s="13" t="s">
        <v>82</v>
      </c>
      <c r="AW635" s="13" t="s">
        <v>36</v>
      </c>
      <c r="AX635" s="13" t="s">
        <v>74</v>
      </c>
      <c r="AY635" s="243" t="s">
        <v>135</v>
      </c>
    </row>
    <row r="636" s="14" customFormat="1">
      <c r="A636" s="14"/>
      <c r="B636" s="244"/>
      <c r="C636" s="245"/>
      <c r="D636" s="235" t="s">
        <v>147</v>
      </c>
      <c r="E636" s="246" t="s">
        <v>19</v>
      </c>
      <c r="F636" s="247" t="s">
        <v>507</v>
      </c>
      <c r="G636" s="245"/>
      <c r="H636" s="248">
        <v>1.4199999999999999</v>
      </c>
      <c r="I636" s="249"/>
      <c r="J636" s="245"/>
      <c r="K636" s="245"/>
      <c r="L636" s="250"/>
      <c r="M636" s="251"/>
      <c r="N636" s="252"/>
      <c r="O636" s="252"/>
      <c r="P636" s="252"/>
      <c r="Q636" s="252"/>
      <c r="R636" s="252"/>
      <c r="S636" s="252"/>
      <c r="T636" s="25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4" t="s">
        <v>147</v>
      </c>
      <c r="AU636" s="254" t="s">
        <v>84</v>
      </c>
      <c r="AV636" s="14" t="s">
        <v>84</v>
      </c>
      <c r="AW636" s="14" t="s">
        <v>36</v>
      </c>
      <c r="AX636" s="14" t="s">
        <v>74</v>
      </c>
      <c r="AY636" s="254" t="s">
        <v>135</v>
      </c>
    </row>
    <row r="637" s="13" customFormat="1">
      <c r="A637" s="13"/>
      <c r="B637" s="233"/>
      <c r="C637" s="234"/>
      <c r="D637" s="235" t="s">
        <v>147</v>
      </c>
      <c r="E637" s="236" t="s">
        <v>19</v>
      </c>
      <c r="F637" s="237" t="s">
        <v>495</v>
      </c>
      <c r="G637" s="234"/>
      <c r="H637" s="236" t="s">
        <v>19</v>
      </c>
      <c r="I637" s="238"/>
      <c r="J637" s="234"/>
      <c r="K637" s="234"/>
      <c r="L637" s="239"/>
      <c r="M637" s="240"/>
      <c r="N637" s="241"/>
      <c r="O637" s="241"/>
      <c r="P637" s="241"/>
      <c r="Q637" s="241"/>
      <c r="R637" s="241"/>
      <c r="S637" s="241"/>
      <c r="T637" s="242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3" t="s">
        <v>147</v>
      </c>
      <c r="AU637" s="243" t="s">
        <v>84</v>
      </c>
      <c r="AV637" s="13" t="s">
        <v>82</v>
      </c>
      <c r="AW637" s="13" t="s">
        <v>36</v>
      </c>
      <c r="AX637" s="13" t="s">
        <v>74</v>
      </c>
      <c r="AY637" s="243" t="s">
        <v>135</v>
      </c>
    </row>
    <row r="638" s="14" customFormat="1">
      <c r="A638" s="14"/>
      <c r="B638" s="244"/>
      <c r="C638" s="245"/>
      <c r="D638" s="235" t="s">
        <v>147</v>
      </c>
      <c r="E638" s="246" t="s">
        <v>19</v>
      </c>
      <c r="F638" s="247" t="s">
        <v>508</v>
      </c>
      <c r="G638" s="245"/>
      <c r="H638" s="248">
        <v>1.0800000000000001</v>
      </c>
      <c r="I638" s="249"/>
      <c r="J638" s="245"/>
      <c r="K638" s="245"/>
      <c r="L638" s="250"/>
      <c r="M638" s="251"/>
      <c r="N638" s="252"/>
      <c r="O638" s="252"/>
      <c r="P638" s="252"/>
      <c r="Q638" s="252"/>
      <c r="R638" s="252"/>
      <c r="S638" s="252"/>
      <c r="T638" s="253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4" t="s">
        <v>147</v>
      </c>
      <c r="AU638" s="254" t="s">
        <v>84</v>
      </c>
      <c r="AV638" s="14" t="s">
        <v>84</v>
      </c>
      <c r="AW638" s="14" t="s">
        <v>36</v>
      </c>
      <c r="AX638" s="14" t="s">
        <v>74</v>
      </c>
      <c r="AY638" s="254" t="s">
        <v>135</v>
      </c>
    </row>
    <row r="639" s="13" customFormat="1">
      <c r="A639" s="13"/>
      <c r="B639" s="233"/>
      <c r="C639" s="234"/>
      <c r="D639" s="235" t="s">
        <v>147</v>
      </c>
      <c r="E639" s="236" t="s">
        <v>19</v>
      </c>
      <c r="F639" s="237" t="s">
        <v>469</v>
      </c>
      <c r="G639" s="234"/>
      <c r="H639" s="236" t="s">
        <v>19</v>
      </c>
      <c r="I639" s="238"/>
      <c r="J639" s="234"/>
      <c r="K639" s="234"/>
      <c r="L639" s="239"/>
      <c r="M639" s="240"/>
      <c r="N639" s="241"/>
      <c r="O639" s="241"/>
      <c r="P639" s="241"/>
      <c r="Q639" s="241"/>
      <c r="R639" s="241"/>
      <c r="S639" s="241"/>
      <c r="T639" s="242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3" t="s">
        <v>147</v>
      </c>
      <c r="AU639" s="243" t="s">
        <v>84</v>
      </c>
      <c r="AV639" s="13" t="s">
        <v>82</v>
      </c>
      <c r="AW639" s="13" t="s">
        <v>36</v>
      </c>
      <c r="AX639" s="13" t="s">
        <v>74</v>
      </c>
      <c r="AY639" s="243" t="s">
        <v>135</v>
      </c>
    </row>
    <row r="640" s="14" customFormat="1">
      <c r="A640" s="14"/>
      <c r="B640" s="244"/>
      <c r="C640" s="245"/>
      <c r="D640" s="235" t="s">
        <v>147</v>
      </c>
      <c r="E640" s="246" t="s">
        <v>19</v>
      </c>
      <c r="F640" s="247" t="s">
        <v>509</v>
      </c>
      <c r="G640" s="245"/>
      <c r="H640" s="248">
        <v>1.28</v>
      </c>
      <c r="I640" s="249"/>
      <c r="J640" s="245"/>
      <c r="K640" s="245"/>
      <c r="L640" s="250"/>
      <c r="M640" s="251"/>
      <c r="N640" s="252"/>
      <c r="O640" s="252"/>
      <c r="P640" s="252"/>
      <c r="Q640" s="252"/>
      <c r="R640" s="252"/>
      <c r="S640" s="252"/>
      <c r="T640" s="253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4" t="s">
        <v>147</v>
      </c>
      <c r="AU640" s="254" t="s">
        <v>84</v>
      </c>
      <c r="AV640" s="14" t="s">
        <v>84</v>
      </c>
      <c r="AW640" s="14" t="s">
        <v>36</v>
      </c>
      <c r="AX640" s="14" t="s">
        <v>74</v>
      </c>
      <c r="AY640" s="254" t="s">
        <v>135</v>
      </c>
    </row>
    <row r="641" s="13" customFormat="1">
      <c r="A641" s="13"/>
      <c r="B641" s="233"/>
      <c r="C641" s="234"/>
      <c r="D641" s="235" t="s">
        <v>147</v>
      </c>
      <c r="E641" s="236" t="s">
        <v>19</v>
      </c>
      <c r="F641" s="237" t="s">
        <v>425</v>
      </c>
      <c r="G641" s="234"/>
      <c r="H641" s="236" t="s">
        <v>19</v>
      </c>
      <c r="I641" s="238"/>
      <c r="J641" s="234"/>
      <c r="K641" s="234"/>
      <c r="L641" s="239"/>
      <c r="M641" s="240"/>
      <c r="N641" s="241"/>
      <c r="O641" s="241"/>
      <c r="P641" s="241"/>
      <c r="Q641" s="241"/>
      <c r="R641" s="241"/>
      <c r="S641" s="241"/>
      <c r="T641" s="24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3" t="s">
        <v>147</v>
      </c>
      <c r="AU641" s="243" t="s">
        <v>84</v>
      </c>
      <c r="AV641" s="13" t="s">
        <v>82</v>
      </c>
      <c r="AW641" s="13" t="s">
        <v>36</v>
      </c>
      <c r="AX641" s="13" t="s">
        <v>74</v>
      </c>
      <c r="AY641" s="243" t="s">
        <v>135</v>
      </c>
    </row>
    <row r="642" s="14" customFormat="1">
      <c r="A642" s="14"/>
      <c r="B642" s="244"/>
      <c r="C642" s="245"/>
      <c r="D642" s="235" t="s">
        <v>147</v>
      </c>
      <c r="E642" s="246" t="s">
        <v>19</v>
      </c>
      <c r="F642" s="247" t="s">
        <v>510</v>
      </c>
      <c r="G642" s="245"/>
      <c r="H642" s="248">
        <v>2.5899999999999999</v>
      </c>
      <c r="I642" s="249"/>
      <c r="J642" s="245"/>
      <c r="K642" s="245"/>
      <c r="L642" s="250"/>
      <c r="M642" s="251"/>
      <c r="N642" s="252"/>
      <c r="O642" s="252"/>
      <c r="P642" s="252"/>
      <c r="Q642" s="252"/>
      <c r="R642" s="252"/>
      <c r="S642" s="252"/>
      <c r="T642" s="25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4" t="s">
        <v>147</v>
      </c>
      <c r="AU642" s="254" t="s">
        <v>84</v>
      </c>
      <c r="AV642" s="14" t="s">
        <v>84</v>
      </c>
      <c r="AW642" s="14" t="s">
        <v>36</v>
      </c>
      <c r="AX642" s="14" t="s">
        <v>74</v>
      </c>
      <c r="AY642" s="254" t="s">
        <v>135</v>
      </c>
    </row>
    <row r="643" s="15" customFormat="1">
      <c r="A643" s="15"/>
      <c r="B643" s="255"/>
      <c r="C643" s="256"/>
      <c r="D643" s="235" t="s">
        <v>147</v>
      </c>
      <c r="E643" s="257" t="s">
        <v>19</v>
      </c>
      <c r="F643" s="258" t="s">
        <v>152</v>
      </c>
      <c r="G643" s="256"/>
      <c r="H643" s="259">
        <v>18.369999999999997</v>
      </c>
      <c r="I643" s="260"/>
      <c r="J643" s="256"/>
      <c r="K643" s="256"/>
      <c r="L643" s="261"/>
      <c r="M643" s="262"/>
      <c r="N643" s="263"/>
      <c r="O643" s="263"/>
      <c r="P643" s="263"/>
      <c r="Q643" s="263"/>
      <c r="R643" s="263"/>
      <c r="S643" s="263"/>
      <c r="T643" s="264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65" t="s">
        <v>147</v>
      </c>
      <c r="AU643" s="265" t="s">
        <v>84</v>
      </c>
      <c r="AV643" s="15" t="s">
        <v>143</v>
      </c>
      <c r="AW643" s="15" t="s">
        <v>36</v>
      </c>
      <c r="AX643" s="15" t="s">
        <v>82</v>
      </c>
      <c r="AY643" s="265" t="s">
        <v>135</v>
      </c>
    </row>
    <row r="644" s="2" customFormat="1" ht="21.75" customHeight="1">
      <c r="A644" s="41"/>
      <c r="B644" s="42"/>
      <c r="C644" s="215" t="s">
        <v>653</v>
      </c>
      <c r="D644" s="215" t="s">
        <v>138</v>
      </c>
      <c r="E644" s="216" t="s">
        <v>654</v>
      </c>
      <c r="F644" s="217" t="s">
        <v>655</v>
      </c>
      <c r="G644" s="218" t="s">
        <v>141</v>
      </c>
      <c r="H644" s="219">
        <v>18.370000000000001</v>
      </c>
      <c r="I644" s="220"/>
      <c r="J644" s="221">
        <f>ROUND(I644*H644,2)</f>
        <v>0</v>
      </c>
      <c r="K644" s="217" t="s">
        <v>142</v>
      </c>
      <c r="L644" s="47"/>
      <c r="M644" s="222" t="s">
        <v>19</v>
      </c>
      <c r="N644" s="223" t="s">
        <v>45</v>
      </c>
      <c r="O644" s="87"/>
      <c r="P644" s="224">
        <f>O644*H644</f>
        <v>0</v>
      </c>
      <c r="Q644" s="224">
        <v>0.00069999999999999999</v>
      </c>
      <c r="R644" s="224">
        <f>Q644*H644</f>
        <v>0.012859000000000001</v>
      </c>
      <c r="S644" s="224">
        <v>0</v>
      </c>
      <c r="T644" s="225">
        <f>S644*H644</f>
        <v>0</v>
      </c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R644" s="226" t="s">
        <v>278</v>
      </c>
      <c r="AT644" s="226" t="s">
        <v>138</v>
      </c>
      <c r="AU644" s="226" t="s">
        <v>84</v>
      </c>
      <c r="AY644" s="20" t="s">
        <v>135</v>
      </c>
      <c r="BE644" s="227">
        <f>IF(N644="základní",J644,0)</f>
        <v>0</v>
      </c>
      <c r="BF644" s="227">
        <f>IF(N644="snížená",J644,0)</f>
        <v>0</v>
      </c>
      <c r="BG644" s="227">
        <f>IF(N644="zákl. přenesená",J644,0)</f>
        <v>0</v>
      </c>
      <c r="BH644" s="227">
        <f>IF(N644="sníž. přenesená",J644,0)</f>
        <v>0</v>
      </c>
      <c r="BI644" s="227">
        <f>IF(N644="nulová",J644,0)</f>
        <v>0</v>
      </c>
      <c r="BJ644" s="20" t="s">
        <v>82</v>
      </c>
      <c r="BK644" s="227">
        <f>ROUND(I644*H644,2)</f>
        <v>0</v>
      </c>
      <c r="BL644" s="20" t="s">
        <v>278</v>
      </c>
      <c r="BM644" s="226" t="s">
        <v>656</v>
      </c>
    </row>
    <row r="645" s="2" customFormat="1">
      <c r="A645" s="41"/>
      <c r="B645" s="42"/>
      <c r="C645" s="43"/>
      <c r="D645" s="228" t="s">
        <v>145</v>
      </c>
      <c r="E645" s="43"/>
      <c r="F645" s="229" t="s">
        <v>657</v>
      </c>
      <c r="G645" s="43"/>
      <c r="H645" s="43"/>
      <c r="I645" s="230"/>
      <c r="J645" s="43"/>
      <c r="K645" s="43"/>
      <c r="L645" s="47"/>
      <c r="M645" s="231"/>
      <c r="N645" s="232"/>
      <c r="O645" s="87"/>
      <c r="P645" s="87"/>
      <c r="Q645" s="87"/>
      <c r="R645" s="87"/>
      <c r="S645" s="87"/>
      <c r="T645" s="88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T645" s="20" t="s">
        <v>145</v>
      </c>
      <c r="AU645" s="20" t="s">
        <v>84</v>
      </c>
    </row>
    <row r="646" s="13" customFormat="1">
      <c r="A646" s="13"/>
      <c r="B646" s="233"/>
      <c r="C646" s="234"/>
      <c r="D646" s="235" t="s">
        <v>147</v>
      </c>
      <c r="E646" s="236" t="s">
        <v>19</v>
      </c>
      <c r="F646" s="237" t="s">
        <v>366</v>
      </c>
      <c r="G646" s="234"/>
      <c r="H646" s="236" t="s">
        <v>19</v>
      </c>
      <c r="I646" s="238"/>
      <c r="J646" s="234"/>
      <c r="K646" s="234"/>
      <c r="L646" s="239"/>
      <c r="M646" s="240"/>
      <c r="N646" s="241"/>
      <c r="O646" s="241"/>
      <c r="P646" s="241"/>
      <c r="Q646" s="241"/>
      <c r="R646" s="241"/>
      <c r="S646" s="241"/>
      <c r="T646" s="242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3" t="s">
        <v>147</v>
      </c>
      <c r="AU646" s="243" t="s">
        <v>84</v>
      </c>
      <c r="AV646" s="13" t="s">
        <v>82</v>
      </c>
      <c r="AW646" s="13" t="s">
        <v>36</v>
      </c>
      <c r="AX646" s="13" t="s">
        <v>74</v>
      </c>
      <c r="AY646" s="243" t="s">
        <v>135</v>
      </c>
    </row>
    <row r="647" s="13" customFormat="1">
      <c r="A647" s="13"/>
      <c r="B647" s="233"/>
      <c r="C647" s="234"/>
      <c r="D647" s="235" t="s">
        <v>147</v>
      </c>
      <c r="E647" s="236" t="s">
        <v>19</v>
      </c>
      <c r="F647" s="237" t="s">
        <v>412</v>
      </c>
      <c r="G647" s="234"/>
      <c r="H647" s="236" t="s">
        <v>19</v>
      </c>
      <c r="I647" s="238"/>
      <c r="J647" s="234"/>
      <c r="K647" s="234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147</v>
      </c>
      <c r="AU647" s="243" t="s">
        <v>84</v>
      </c>
      <c r="AV647" s="13" t="s">
        <v>82</v>
      </c>
      <c r="AW647" s="13" t="s">
        <v>36</v>
      </c>
      <c r="AX647" s="13" t="s">
        <v>74</v>
      </c>
      <c r="AY647" s="243" t="s">
        <v>135</v>
      </c>
    </row>
    <row r="648" s="14" customFormat="1">
      <c r="A648" s="14"/>
      <c r="B648" s="244"/>
      <c r="C648" s="245"/>
      <c r="D648" s="235" t="s">
        <v>147</v>
      </c>
      <c r="E648" s="246" t="s">
        <v>19</v>
      </c>
      <c r="F648" s="247" t="s">
        <v>503</v>
      </c>
      <c r="G648" s="245"/>
      <c r="H648" s="248">
        <v>6.1799999999999997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4" t="s">
        <v>147</v>
      </c>
      <c r="AU648" s="254" t="s">
        <v>84</v>
      </c>
      <c r="AV648" s="14" t="s">
        <v>84</v>
      </c>
      <c r="AW648" s="14" t="s">
        <v>36</v>
      </c>
      <c r="AX648" s="14" t="s">
        <v>74</v>
      </c>
      <c r="AY648" s="254" t="s">
        <v>135</v>
      </c>
    </row>
    <row r="649" s="13" customFormat="1">
      <c r="A649" s="13"/>
      <c r="B649" s="233"/>
      <c r="C649" s="234"/>
      <c r="D649" s="235" t="s">
        <v>147</v>
      </c>
      <c r="E649" s="236" t="s">
        <v>19</v>
      </c>
      <c r="F649" s="237" t="s">
        <v>417</v>
      </c>
      <c r="G649" s="234"/>
      <c r="H649" s="236" t="s">
        <v>19</v>
      </c>
      <c r="I649" s="238"/>
      <c r="J649" s="234"/>
      <c r="K649" s="234"/>
      <c r="L649" s="239"/>
      <c r="M649" s="240"/>
      <c r="N649" s="241"/>
      <c r="O649" s="241"/>
      <c r="P649" s="241"/>
      <c r="Q649" s="241"/>
      <c r="R649" s="241"/>
      <c r="S649" s="241"/>
      <c r="T649" s="24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3" t="s">
        <v>147</v>
      </c>
      <c r="AU649" s="243" t="s">
        <v>84</v>
      </c>
      <c r="AV649" s="13" t="s">
        <v>82</v>
      </c>
      <c r="AW649" s="13" t="s">
        <v>36</v>
      </c>
      <c r="AX649" s="13" t="s">
        <v>74</v>
      </c>
      <c r="AY649" s="243" t="s">
        <v>135</v>
      </c>
    </row>
    <row r="650" s="14" customFormat="1">
      <c r="A650" s="14"/>
      <c r="B650" s="244"/>
      <c r="C650" s="245"/>
      <c r="D650" s="235" t="s">
        <v>147</v>
      </c>
      <c r="E650" s="246" t="s">
        <v>19</v>
      </c>
      <c r="F650" s="247" t="s">
        <v>504</v>
      </c>
      <c r="G650" s="245"/>
      <c r="H650" s="248">
        <v>2.5499999999999998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4" t="s">
        <v>147</v>
      </c>
      <c r="AU650" s="254" t="s">
        <v>84</v>
      </c>
      <c r="AV650" s="14" t="s">
        <v>84</v>
      </c>
      <c r="AW650" s="14" t="s">
        <v>36</v>
      </c>
      <c r="AX650" s="14" t="s">
        <v>74</v>
      </c>
      <c r="AY650" s="254" t="s">
        <v>135</v>
      </c>
    </row>
    <row r="651" s="13" customFormat="1">
      <c r="A651" s="13"/>
      <c r="B651" s="233"/>
      <c r="C651" s="234"/>
      <c r="D651" s="235" t="s">
        <v>147</v>
      </c>
      <c r="E651" s="236" t="s">
        <v>19</v>
      </c>
      <c r="F651" s="237" t="s">
        <v>419</v>
      </c>
      <c r="G651" s="234"/>
      <c r="H651" s="236" t="s">
        <v>19</v>
      </c>
      <c r="I651" s="238"/>
      <c r="J651" s="234"/>
      <c r="K651" s="234"/>
      <c r="L651" s="239"/>
      <c r="M651" s="240"/>
      <c r="N651" s="241"/>
      <c r="O651" s="241"/>
      <c r="P651" s="241"/>
      <c r="Q651" s="241"/>
      <c r="R651" s="241"/>
      <c r="S651" s="241"/>
      <c r="T651" s="24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3" t="s">
        <v>147</v>
      </c>
      <c r="AU651" s="243" t="s">
        <v>84</v>
      </c>
      <c r="AV651" s="13" t="s">
        <v>82</v>
      </c>
      <c r="AW651" s="13" t="s">
        <v>36</v>
      </c>
      <c r="AX651" s="13" t="s">
        <v>74</v>
      </c>
      <c r="AY651" s="243" t="s">
        <v>135</v>
      </c>
    </row>
    <row r="652" s="14" customFormat="1">
      <c r="A652" s="14"/>
      <c r="B652" s="244"/>
      <c r="C652" s="245"/>
      <c r="D652" s="235" t="s">
        <v>147</v>
      </c>
      <c r="E652" s="246" t="s">
        <v>19</v>
      </c>
      <c r="F652" s="247" t="s">
        <v>505</v>
      </c>
      <c r="G652" s="245"/>
      <c r="H652" s="248">
        <v>2.27</v>
      </c>
      <c r="I652" s="249"/>
      <c r="J652" s="245"/>
      <c r="K652" s="245"/>
      <c r="L652" s="250"/>
      <c r="M652" s="251"/>
      <c r="N652" s="252"/>
      <c r="O652" s="252"/>
      <c r="P652" s="252"/>
      <c r="Q652" s="252"/>
      <c r="R652" s="252"/>
      <c r="S652" s="252"/>
      <c r="T652" s="253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4" t="s">
        <v>147</v>
      </c>
      <c r="AU652" s="254" t="s">
        <v>84</v>
      </c>
      <c r="AV652" s="14" t="s">
        <v>84</v>
      </c>
      <c r="AW652" s="14" t="s">
        <v>36</v>
      </c>
      <c r="AX652" s="14" t="s">
        <v>74</v>
      </c>
      <c r="AY652" s="254" t="s">
        <v>135</v>
      </c>
    </row>
    <row r="653" s="13" customFormat="1">
      <c r="A653" s="13"/>
      <c r="B653" s="233"/>
      <c r="C653" s="234"/>
      <c r="D653" s="235" t="s">
        <v>147</v>
      </c>
      <c r="E653" s="236" t="s">
        <v>19</v>
      </c>
      <c r="F653" s="237" t="s">
        <v>436</v>
      </c>
      <c r="G653" s="234"/>
      <c r="H653" s="236" t="s">
        <v>19</v>
      </c>
      <c r="I653" s="238"/>
      <c r="J653" s="234"/>
      <c r="K653" s="234"/>
      <c r="L653" s="239"/>
      <c r="M653" s="240"/>
      <c r="N653" s="241"/>
      <c r="O653" s="241"/>
      <c r="P653" s="241"/>
      <c r="Q653" s="241"/>
      <c r="R653" s="241"/>
      <c r="S653" s="241"/>
      <c r="T653" s="242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3" t="s">
        <v>147</v>
      </c>
      <c r="AU653" s="243" t="s">
        <v>84</v>
      </c>
      <c r="AV653" s="13" t="s">
        <v>82</v>
      </c>
      <c r="AW653" s="13" t="s">
        <v>36</v>
      </c>
      <c r="AX653" s="13" t="s">
        <v>74</v>
      </c>
      <c r="AY653" s="243" t="s">
        <v>135</v>
      </c>
    </row>
    <row r="654" s="14" customFormat="1">
      <c r="A654" s="14"/>
      <c r="B654" s="244"/>
      <c r="C654" s="245"/>
      <c r="D654" s="235" t="s">
        <v>147</v>
      </c>
      <c r="E654" s="246" t="s">
        <v>19</v>
      </c>
      <c r="F654" s="247" t="s">
        <v>506</v>
      </c>
      <c r="G654" s="245"/>
      <c r="H654" s="248">
        <v>1</v>
      </c>
      <c r="I654" s="249"/>
      <c r="J654" s="245"/>
      <c r="K654" s="245"/>
      <c r="L654" s="250"/>
      <c r="M654" s="251"/>
      <c r="N654" s="252"/>
      <c r="O654" s="252"/>
      <c r="P654" s="252"/>
      <c r="Q654" s="252"/>
      <c r="R654" s="252"/>
      <c r="S654" s="252"/>
      <c r="T654" s="253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4" t="s">
        <v>147</v>
      </c>
      <c r="AU654" s="254" t="s">
        <v>84</v>
      </c>
      <c r="AV654" s="14" t="s">
        <v>84</v>
      </c>
      <c r="AW654" s="14" t="s">
        <v>36</v>
      </c>
      <c r="AX654" s="14" t="s">
        <v>74</v>
      </c>
      <c r="AY654" s="254" t="s">
        <v>135</v>
      </c>
    </row>
    <row r="655" s="13" customFormat="1">
      <c r="A655" s="13"/>
      <c r="B655" s="233"/>
      <c r="C655" s="234"/>
      <c r="D655" s="235" t="s">
        <v>147</v>
      </c>
      <c r="E655" s="236" t="s">
        <v>19</v>
      </c>
      <c r="F655" s="237" t="s">
        <v>438</v>
      </c>
      <c r="G655" s="234"/>
      <c r="H655" s="236" t="s">
        <v>19</v>
      </c>
      <c r="I655" s="238"/>
      <c r="J655" s="234"/>
      <c r="K655" s="234"/>
      <c r="L655" s="239"/>
      <c r="M655" s="240"/>
      <c r="N655" s="241"/>
      <c r="O655" s="241"/>
      <c r="P655" s="241"/>
      <c r="Q655" s="241"/>
      <c r="R655" s="241"/>
      <c r="S655" s="241"/>
      <c r="T655" s="242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3" t="s">
        <v>147</v>
      </c>
      <c r="AU655" s="243" t="s">
        <v>84</v>
      </c>
      <c r="AV655" s="13" t="s">
        <v>82</v>
      </c>
      <c r="AW655" s="13" t="s">
        <v>36</v>
      </c>
      <c r="AX655" s="13" t="s">
        <v>74</v>
      </c>
      <c r="AY655" s="243" t="s">
        <v>135</v>
      </c>
    </row>
    <row r="656" s="14" customFormat="1">
      <c r="A656" s="14"/>
      <c r="B656" s="244"/>
      <c r="C656" s="245"/>
      <c r="D656" s="235" t="s">
        <v>147</v>
      </c>
      <c r="E656" s="246" t="s">
        <v>19</v>
      </c>
      <c r="F656" s="247" t="s">
        <v>507</v>
      </c>
      <c r="G656" s="245"/>
      <c r="H656" s="248">
        <v>1.4199999999999999</v>
      </c>
      <c r="I656" s="249"/>
      <c r="J656" s="245"/>
      <c r="K656" s="245"/>
      <c r="L656" s="250"/>
      <c r="M656" s="251"/>
      <c r="N656" s="252"/>
      <c r="O656" s="252"/>
      <c r="P656" s="252"/>
      <c r="Q656" s="252"/>
      <c r="R656" s="252"/>
      <c r="S656" s="252"/>
      <c r="T656" s="253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4" t="s">
        <v>147</v>
      </c>
      <c r="AU656" s="254" t="s">
        <v>84</v>
      </c>
      <c r="AV656" s="14" t="s">
        <v>84</v>
      </c>
      <c r="AW656" s="14" t="s">
        <v>36</v>
      </c>
      <c r="AX656" s="14" t="s">
        <v>74</v>
      </c>
      <c r="AY656" s="254" t="s">
        <v>135</v>
      </c>
    </row>
    <row r="657" s="13" customFormat="1">
      <c r="A657" s="13"/>
      <c r="B657" s="233"/>
      <c r="C657" s="234"/>
      <c r="D657" s="235" t="s">
        <v>147</v>
      </c>
      <c r="E657" s="236" t="s">
        <v>19</v>
      </c>
      <c r="F657" s="237" t="s">
        <v>495</v>
      </c>
      <c r="G657" s="234"/>
      <c r="H657" s="236" t="s">
        <v>19</v>
      </c>
      <c r="I657" s="238"/>
      <c r="J657" s="234"/>
      <c r="K657" s="234"/>
      <c r="L657" s="239"/>
      <c r="M657" s="240"/>
      <c r="N657" s="241"/>
      <c r="O657" s="241"/>
      <c r="P657" s="241"/>
      <c r="Q657" s="241"/>
      <c r="R657" s="241"/>
      <c r="S657" s="241"/>
      <c r="T657" s="24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3" t="s">
        <v>147</v>
      </c>
      <c r="AU657" s="243" t="s">
        <v>84</v>
      </c>
      <c r="AV657" s="13" t="s">
        <v>82</v>
      </c>
      <c r="AW657" s="13" t="s">
        <v>36</v>
      </c>
      <c r="AX657" s="13" t="s">
        <v>74</v>
      </c>
      <c r="AY657" s="243" t="s">
        <v>135</v>
      </c>
    </row>
    <row r="658" s="14" customFormat="1">
      <c r="A658" s="14"/>
      <c r="B658" s="244"/>
      <c r="C658" s="245"/>
      <c r="D658" s="235" t="s">
        <v>147</v>
      </c>
      <c r="E658" s="246" t="s">
        <v>19</v>
      </c>
      <c r="F658" s="247" t="s">
        <v>508</v>
      </c>
      <c r="G658" s="245"/>
      <c r="H658" s="248">
        <v>1.0800000000000001</v>
      </c>
      <c r="I658" s="249"/>
      <c r="J658" s="245"/>
      <c r="K658" s="245"/>
      <c r="L658" s="250"/>
      <c r="M658" s="251"/>
      <c r="N658" s="252"/>
      <c r="O658" s="252"/>
      <c r="P658" s="252"/>
      <c r="Q658" s="252"/>
      <c r="R658" s="252"/>
      <c r="S658" s="252"/>
      <c r="T658" s="25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4" t="s">
        <v>147</v>
      </c>
      <c r="AU658" s="254" t="s">
        <v>84</v>
      </c>
      <c r="AV658" s="14" t="s">
        <v>84</v>
      </c>
      <c r="AW658" s="14" t="s">
        <v>36</v>
      </c>
      <c r="AX658" s="14" t="s">
        <v>74</v>
      </c>
      <c r="AY658" s="254" t="s">
        <v>135</v>
      </c>
    </row>
    <row r="659" s="13" customFormat="1">
      <c r="A659" s="13"/>
      <c r="B659" s="233"/>
      <c r="C659" s="234"/>
      <c r="D659" s="235" t="s">
        <v>147</v>
      </c>
      <c r="E659" s="236" t="s">
        <v>19</v>
      </c>
      <c r="F659" s="237" t="s">
        <v>469</v>
      </c>
      <c r="G659" s="234"/>
      <c r="H659" s="236" t="s">
        <v>19</v>
      </c>
      <c r="I659" s="238"/>
      <c r="J659" s="234"/>
      <c r="K659" s="234"/>
      <c r="L659" s="239"/>
      <c r="M659" s="240"/>
      <c r="N659" s="241"/>
      <c r="O659" s="241"/>
      <c r="P659" s="241"/>
      <c r="Q659" s="241"/>
      <c r="R659" s="241"/>
      <c r="S659" s="241"/>
      <c r="T659" s="24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3" t="s">
        <v>147</v>
      </c>
      <c r="AU659" s="243" t="s">
        <v>84</v>
      </c>
      <c r="AV659" s="13" t="s">
        <v>82</v>
      </c>
      <c r="AW659" s="13" t="s">
        <v>36</v>
      </c>
      <c r="AX659" s="13" t="s">
        <v>74</v>
      </c>
      <c r="AY659" s="243" t="s">
        <v>135</v>
      </c>
    </row>
    <row r="660" s="14" customFormat="1">
      <c r="A660" s="14"/>
      <c r="B660" s="244"/>
      <c r="C660" s="245"/>
      <c r="D660" s="235" t="s">
        <v>147</v>
      </c>
      <c r="E660" s="246" t="s">
        <v>19</v>
      </c>
      <c r="F660" s="247" t="s">
        <v>509</v>
      </c>
      <c r="G660" s="245"/>
      <c r="H660" s="248">
        <v>1.28</v>
      </c>
      <c r="I660" s="249"/>
      <c r="J660" s="245"/>
      <c r="K660" s="245"/>
      <c r="L660" s="250"/>
      <c r="M660" s="251"/>
      <c r="N660" s="252"/>
      <c r="O660" s="252"/>
      <c r="P660" s="252"/>
      <c r="Q660" s="252"/>
      <c r="R660" s="252"/>
      <c r="S660" s="252"/>
      <c r="T660" s="253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4" t="s">
        <v>147</v>
      </c>
      <c r="AU660" s="254" t="s">
        <v>84</v>
      </c>
      <c r="AV660" s="14" t="s">
        <v>84</v>
      </c>
      <c r="AW660" s="14" t="s">
        <v>36</v>
      </c>
      <c r="AX660" s="14" t="s">
        <v>74</v>
      </c>
      <c r="AY660" s="254" t="s">
        <v>135</v>
      </c>
    </row>
    <row r="661" s="13" customFormat="1">
      <c r="A661" s="13"/>
      <c r="B661" s="233"/>
      <c r="C661" s="234"/>
      <c r="D661" s="235" t="s">
        <v>147</v>
      </c>
      <c r="E661" s="236" t="s">
        <v>19</v>
      </c>
      <c r="F661" s="237" t="s">
        <v>425</v>
      </c>
      <c r="G661" s="234"/>
      <c r="H661" s="236" t="s">
        <v>19</v>
      </c>
      <c r="I661" s="238"/>
      <c r="J661" s="234"/>
      <c r="K661" s="234"/>
      <c r="L661" s="239"/>
      <c r="M661" s="240"/>
      <c r="N661" s="241"/>
      <c r="O661" s="241"/>
      <c r="P661" s="241"/>
      <c r="Q661" s="241"/>
      <c r="R661" s="241"/>
      <c r="S661" s="241"/>
      <c r="T661" s="24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3" t="s">
        <v>147</v>
      </c>
      <c r="AU661" s="243" t="s">
        <v>84</v>
      </c>
      <c r="AV661" s="13" t="s">
        <v>82</v>
      </c>
      <c r="AW661" s="13" t="s">
        <v>36</v>
      </c>
      <c r="AX661" s="13" t="s">
        <v>74</v>
      </c>
      <c r="AY661" s="243" t="s">
        <v>135</v>
      </c>
    </row>
    <row r="662" s="14" customFormat="1">
      <c r="A662" s="14"/>
      <c r="B662" s="244"/>
      <c r="C662" s="245"/>
      <c r="D662" s="235" t="s">
        <v>147</v>
      </c>
      <c r="E662" s="246" t="s">
        <v>19</v>
      </c>
      <c r="F662" s="247" t="s">
        <v>510</v>
      </c>
      <c r="G662" s="245"/>
      <c r="H662" s="248">
        <v>2.5899999999999999</v>
      </c>
      <c r="I662" s="249"/>
      <c r="J662" s="245"/>
      <c r="K662" s="245"/>
      <c r="L662" s="250"/>
      <c r="M662" s="251"/>
      <c r="N662" s="252"/>
      <c r="O662" s="252"/>
      <c r="P662" s="252"/>
      <c r="Q662" s="252"/>
      <c r="R662" s="252"/>
      <c r="S662" s="252"/>
      <c r="T662" s="253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4" t="s">
        <v>147</v>
      </c>
      <c r="AU662" s="254" t="s">
        <v>84</v>
      </c>
      <c r="AV662" s="14" t="s">
        <v>84</v>
      </c>
      <c r="AW662" s="14" t="s">
        <v>36</v>
      </c>
      <c r="AX662" s="14" t="s">
        <v>74</v>
      </c>
      <c r="AY662" s="254" t="s">
        <v>135</v>
      </c>
    </row>
    <row r="663" s="15" customFormat="1">
      <c r="A663" s="15"/>
      <c r="B663" s="255"/>
      <c r="C663" s="256"/>
      <c r="D663" s="235" t="s">
        <v>147</v>
      </c>
      <c r="E663" s="257" t="s">
        <v>19</v>
      </c>
      <c r="F663" s="258" t="s">
        <v>152</v>
      </c>
      <c r="G663" s="256"/>
      <c r="H663" s="259">
        <v>18.369999999999997</v>
      </c>
      <c r="I663" s="260"/>
      <c r="J663" s="256"/>
      <c r="K663" s="256"/>
      <c r="L663" s="261"/>
      <c r="M663" s="262"/>
      <c r="N663" s="263"/>
      <c r="O663" s="263"/>
      <c r="P663" s="263"/>
      <c r="Q663" s="263"/>
      <c r="R663" s="263"/>
      <c r="S663" s="263"/>
      <c r="T663" s="264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65" t="s">
        <v>147</v>
      </c>
      <c r="AU663" s="265" t="s">
        <v>84</v>
      </c>
      <c r="AV663" s="15" t="s">
        <v>143</v>
      </c>
      <c r="AW663" s="15" t="s">
        <v>36</v>
      </c>
      <c r="AX663" s="15" t="s">
        <v>82</v>
      </c>
      <c r="AY663" s="265" t="s">
        <v>135</v>
      </c>
    </row>
    <row r="664" s="2" customFormat="1" ht="16.5" customHeight="1">
      <c r="A664" s="41"/>
      <c r="B664" s="42"/>
      <c r="C664" s="215" t="s">
        <v>658</v>
      </c>
      <c r="D664" s="215" t="s">
        <v>138</v>
      </c>
      <c r="E664" s="216" t="s">
        <v>659</v>
      </c>
      <c r="F664" s="217" t="s">
        <v>660</v>
      </c>
      <c r="G664" s="218" t="s">
        <v>314</v>
      </c>
      <c r="H664" s="219">
        <v>4</v>
      </c>
      <c r="I664" s="220"/>
      <c r="J664" s="221">
        <f>ROUND(I664*H664,2)</f>
        <v>0</v>
      </c>
      <c r="K664" s="217" t="s">
        <v>142</v>
      </c>
      <c r="L664" s="47"/>
      <c r="M664" s="222" t="s">
        <v>19</v>
      </c>
      <c r="N664" s="223" t="s">
        <v>45</v>
      </c>
      <c r="O664" s="87"/>
      <c r="P664" s="224">
        <f>O664*H664</f>
        <v>0</v>
      </c>
      <c r="Q664" s="224">
        <v>1.0000000000000001E-05</v>
      </c>
      <c r="R664" s="224">
        <f>Q664*H664</f>
        <v>4.0000000000000003E-05</v>
      </c>
      <c r="S664" s="224">
        <v>0</v>
      </c>
      <c r="T664" s="225">
        <f>S664*H664</f>
        <v>0</v>
      </c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R664" s="226" t="s">
        <v>278</v>
      </c>
      <c r="AT664" s="226" t="s">
        <v>138</v>
      </c>
      <c r="AU664" s="226" t="s">
        <v>84</v>
      </c>
      <c r="AY664" s="20" t="s">
        <v>135</v>
      </c>
      <c r="BE664" s="227">
        <f>IF(N664="základní",J664,0)</f>
        <v>0</v>
      </c>
      <c r="BF664" s="227">
        <f>IF(N664="snížená",J664,0)</f>
        <v>0</v>
      </c>
      <c r="BG664" s="227">
        <f>IF(N664="zákl. přenesená",J664,0)</f>
        <v>0</v>
      </c>
      <c r="BH664" s="227">
        <f>IF(N664="sníž. přenesená",J664,0)</f>
        <v>0</v>
      </c>
      <c r="BI664" s="227">
        <f>IF(N664="nulová",J664,0)</f>
        <v>0</v>
      </c>
      <c r="BJ664" s="20" t="s">
        <v>82</v>
      </c>
      <c r="BK664" s="227">
        <f>ROUND(I664*H664,2)</f>
        <v>0</v>
      </c>
      <c r="BL664" s="20" t="s">
        <v>278</v>
      </c>
      <c r="BM664" s="226" t="s">
        <v>661</v>
      </c>
    </row>
    <row r="665" s="2" customFormat="1">
      <c r="A665" s="41"/>
      <c r="B665" s="42"/>
      <c r="C665" s="43"/>
      <c r="D665" s="228" t="s">
        <v>145</v>
      </c>
      <c r="E665" s="43"/>
      <c r="F665" s="229" t="s">
        <v>662</v>
      </c>
      <c r="G665" s="43"/>
      <c r="H665" s="43"/>
      <c r="I665" s="230"/>
      <c r="J665" s="43"/>
      <c r="K665" s="43"/>
      <c r="L665" s="47"/>
      <c r="M665" s="231"/>
      <c r="N665" s="232"/>
      <c r="O665" s="87"/>
      <c r="P665" s="87"/>
      <c r="Q665" s="87"/>
      <c r="R665" s="87"/>
      <c r="S665" s="87"/>
      <c r="T665" s="88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T665" s="20" t="s">
        <v>145</v>
      </c>
      <c r="AU665" s="20" t="s">
        <v>84</v>
      </c>
    </row>
    <row r="666" s="13" customFormat="1">
      <c r="A666" s="13"/>
      <c r="B666" s="233"/>
      <c r="C666" s="234"/>
      <c r="D666" s="235" t="s">
        <v>147</v>
      </c>
      <c r="E666" s="236" t="s">
        <v>19</v>
      </c>
      <c r="F666" s="237" t="s">
        <v>366</v>
      </c>
      <c r="G666" s="234"/>
      <c r="H666" s="236" t="s">
        <v>19</v>
      </c>
      <c r="I666" s="238"/>
      <c r="J666" s="234"/>
      <c r="K666" s="234"/>
      <c r="L666" s="239"/>
      <c r="M666" s="240"/>
      <c r="N666" s="241"/>
      <c r="O666" s="241"/>
      <c r="P666" s="241"/>
      <c r="Q666" s="241"/>
      <c r="R666" s="241"/>
      <c r="S666" s="241"/>
      <c r="T666" s="24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3" t="s">
        <v>147</v>
      </c>
      <c r="AU666" s="243" t="s">
        <v>84</v>
      </c>
      <c r="AV666" s="13" t="s">
        <v>82</v>
      </c>
      <c r="AW666" s="13" t="s">
        <v>36</v>
      </c>
      <c r="AX666" s="13" t="s">
        <v>74</v>
      </c>
      <c r="AY666" s="243" t="s">
        <v>135</v>
      </c>
    </row>
    <row r="667" s="13" customFormat="1">
      <c r="A667" s="13"/>
      <c r="B667" s="233"/>
      <c r="C667" s="234"/>
      <c r="D667" s="235" t="s">
        <v>147</v>
      </c>
      <c r="E667" s="236" t="s">
        <v>19</v>
      </c>
      <c r="F667" s="237" t="s">
        <v>436</v>
      </c>
      <c r="G667" s="234"/>
      <c r="H667" s="236" t="s">
        <v>19</v>
      </c>
      <c r="I667" s="238"/>
      <c r="J667" s="234"/>
      <c r="K667" s="234"/>
      <c r="L667" s="239"/>
      <c r="M667" s="240"/>
      <c r="N667" s="241"/>
      <c r="O667" s="241"/>
      <c r="P667" s="241"/>
      <c r="Q667" s="241"/>
      <c r="R667" s="241"/>
      <c r="S667" s="241"/>
      <c r="T667" s="242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3" t="s">
        <v>147</v>
      </c>
      <c r="AU667" s="243" t="s">
        <v>84</v>
      </c>
      <c r="AV667" s="13" t="s">
        <v>82</v>
      </c>
      <c r="AW667" s="13" t="s">
        <v>36</v>
      </c>
      <c r="AX667" s="13" t="s">
        <v>74</v>
      </c>
      <c r="AY667" s="243" t="s">
        <v>135</v>
      </c>
    </row>
    <row r="668" s="14" customFormat="1">
      <c r="A668" s="14"/>
      <c r="B668" s="244"/>
      <c r="C668" s="245"/>
      <c r="D668" s="235" t="s">
        <v>147</v>
      </c>
      <c r="E668" s="246" t="s">
        <v>19</v>
      </c>
      <c r="F668" s="247" t="s">
        <v>82</v>
      </c>
      <c r="G668" s="245"/>
      <c r="H668" s="248">
        <v>1</v>
      </c>
      <c r="I668" s="249"/>
      <c r="J668" s="245"/>
      <c r="K668" s="245"/>
      <c r="L668" s="250"/>
      <c r="M668" s="251"/>
      <c r="N668" s="252"/>
      <c r="O668" s="252"/>
      <c r="P668" s="252"/>
      <c r="Q668" s="252"/>
      <c r="R668" s="252"/>
      <c r="S668" s="252"/>
      <c r="T668" s="253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4" t="s">
        <v>147</v>
      </c>
      <c r="AU668" s="254" t="s">
        <v>84</v>
      </c>
      <c r="AV668" s="14" t="s">
        <v>84</v>
      </c>
      <c r="AW668" s="14" t="s">
        <v>36</v>
      </c>
      <c r="AX668" s="14" t="s">
        <v>74</v>
      </c>
      <c r="AY668" s="254" t="s">
        <v>135</v>
      </c>
    </row>
    <row r="669" s="13" customFormat="1">
      <c r="A669" s="13"/>
      <c r="B669" s="233"/>
      <c r="C669" s="234"/>
      <c r="D669" s="235" t="s">
        <v>147</v>
      </c>
      <c r="E669" s="236" t="s">
        <v>19</v>
      </c>
      <c r="F669" s="237" t="s">
        <v>438</v>
      </c>
      <c r="G669" s="234"/>
      <c r="H669" s="236" t="s">
        <v>19</v>
      </c>
      <c r="I669" s="238"/>
      <c r="J669" s="234"/>
      <c r="K669" s="234"/>
      <c r="L669" s="239"/>
      <c r="M669" s="240"/>
      <c r="N669" s="241"/>
      <c r="O669" s="241"/>
      <c r="P669" s="241"/>
      <c r="Q669" s="241"/>
      <c r="R669" s="241"/>
      <c r="S669" s="241"/>
      <c r="T669" s="24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3" t="s">
        <v>147</v>
      </c>
      <c r="AU669" s="243" t="s">
        <v>84</v>
      </c>
      <c r="AV669" s="13" t="s">
        <v>82</v>
      </c>
      <c r="AW669" s="13" t="s">
        <v>36</v>
      </c>
      <c r="AX669" s="13" t="s">
        <v>74</v>
      </c>
      <c r="AY669" s="243" t="s">
        <v>135</v>
      </c>
    </row>
    <row r="670" s="14" customFormat="1">
      <c r="A670" s="14"/>
      <c r="B670" s="244"/>
      <c r="C670" s="245"/>
      <c r="D670" s="235" t="s">
        <v>147</v>
      </c>
      <c r="E670" s="246" t="s">
        <v>19</v>
      </c>
      <c r="F670" s="247" t="s">
        <v>82</v>
      </c>
      <c r="G670" s="245"/>
      <c r="H670" s="248">
        <v>1</v>
      </c>
      <c r="I670" s="249"/>
      <c r="J670" s="245"/>
      <c r="K670" s="245"/>
      <c r="L670" s="250"/>
      <c r="M670" s="251"/>
      <c r="N670" s="252"/>
      <c r="O670" s="252"/>
      <c r="P670" s="252"/>
      <c r="Q670" s="252"/>
      <c r="R670" s="252"/>
      <c r="S670" s="252"/>
      <c r="T670" s="253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4" t="s">
        <v>147</v>
      </c>
      <c r="AU670" s="254" t="s">
        <v>84</v>
      </c>
      <c r="AV670" s="14" t="s">
        <v>84</v>
      </c>
      <c r="AW670" s="14" t="s">
        <v>36</v>
      </c>
      <c r="AX670" s="14" t="s">
        <v>74</v>
      </c>
      <c r="AY670" s="254" t="s">
        <v>135</v>
      </c>
    </row>
    <row r="671" s="13" customFormat="1">
      <c r="A671" s="13"/>
      <c r="B671" s="233"/>
      <c r="C671" s="234"/>
      <c r="D671" s="235" t="s">
        <v>147</v>
      </c>
      <c r="E671" s="236" t="s">
        <v>19</v>
      </c>
      <c r="F671" s="237" t="s">
        <v>469</v>
      </c>
      <c r="G671" s="234"/>
      <c r="H671" s="236" t="s">
        <v>19</v>
      </c>
      <c r="I671" s="238"/>
      <c r="J671" s="234"/>
      <c r="K671" s="234"/>
      <c r="L671" s="239"/>
      <c r="M671" s="240"/>
      <c r="N671" s="241"/>
      <c r="O671" s="241"/>
      <c r="P671" s="241"/>
      <c r="Q671" s="241"/>
      <c r="R671" s="241"/>
      <c r="S671" s="241"/>
      <c r="T671" s="242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3" t="s">
        <v>147</v>
      </c>
      <c r="AU671" s="243" t="s">
        <v>84</v>
      </c>
      <c r="AV671" s="13" t="s">
        <v>82</v>
      </c>
      <c r="AW671" s="13" t="s">
        <v>36</v>
      </c>
      <c r="AX671" s="13" t="s">
        <v>74</v>
      </c>
      <c r="AY671" s="243" t="s">
        <v>135</v>
      </c>
    </row>
    <row r="672" s="14" customFormat="1">
      <c r="A672" s="14"/>
      <c r="B672" s="244"/>
      <c r="C672" s="245"/>
      <c r="D672" s="235" t="s">
        <v>147</v>
      </c>
      <c r="E672" s="246" t="s">
        <v>19</v>
      </c>
      <c r="F672" s="247" t="s">
        <v>82</v>
      </c>
      <c r="G672" s="245"/>
      <c r="H672" s="248">
        <v>1</v>
      </c>
      <c r="I672" s="249"/>
      <c r="J672" s="245"/>
      <c r="K672" s="245"/>
      <c r="L672" s="250"/>
      <c r="M672" s="251"/>
      <c r="N672" s="252"/>
      <c r="O672" s="252"/>
      <c r="P672" s="252"/>
      <c r="Q672" s="252"/>
      <c r="R672" s="252"/>
      <c r="S672" s="252"/>
      <c r="T672" s="253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4" t="s">
        <v>147</v>
      </c>
      <c r="AU672" s="254" t="s">
        <v>84</v>
      </c>
      <c r="AV672" s="14" t="s">
        <v>84</v>
      </c>
      <c r="AW672" s="14" t="s">
        <v>36</v>
      </c>
      <c r="AX672" s="14" t="s">
        <v>74</v>
      </c>
      <c r="AY672" s="254" t="s">
        <v>135</v>
      </c>
    </row>
    <row r="673" s="13" customFormat="1">
      <c r="A673" s="13"/>
      <c r="B673" s="233"/>
      <c r="C673" s="234"/>
      <c r="D673" s="235" t="s">
        <v>147</v>
      </c>
      <c r="E673" s="236" t="s">
        <v>19</v>
      </c>
      <c r="F673" s="237" t="s">
        <v>425</v>
      </c>
      <c r="G673" s="234"/>
      <c r="H673" s="236" t="s">
        <v>19</v>
      </c>
      <c r="I673" s="238"/>
      <c r="J673" s="234"/>
      <c r="K673" s="234"/>
      <c r="L673" s="239"/>
      <c r="M673" s="240"/>
      <c r="N673" s="241"/>
      <c r="O673" s="241"/>
      <c r="P673" s="241"/>
      <c r="Q673" s="241"/>
      <c r="R673" s="241"/>
      <c r="S673" s="241"/>
      <c r="T673" s="242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3" t="s">
        <v>147</v>
      </c>
      <c r="AU673" s="243" t="s">
        <v>84</v>
      </c>
      <c r="AV673" s="13" t="s">
        <v>82</v>
      </c>
      <c r="AW673" s="13" t="s">
        <v>36</v>
      </c>
      <c r="AX673" s="13" t="s">
        <v>74</v>
      </c>
      <c r="AY673" s="243" t="s">
        <v>135</v>
      </c>
    </row>
    <row r="674" s="14" customFormat="1">
      <c r="A674" s="14"/>
      <c r="B674" s="244"/>
      <c r="C674" s="245"/>
      <c r="D674" s="235" t="s">
        <v>147</v>
      </c>
      <c r="E674" s="246" t="s">
        <v>19</v>
      </c>
      <c r="F674" s="247" t="s">
        <v>82</v>
      </c>
      <c r="G674" s="245"/>
      <c r="H674" s="248">
        <v>1</v>
      </c>
      <c r="I674" s="249"/>
      <c r="J674" s="245"/>
      <c r="K674" s="245"/>
      <c r="L674" s="250"/>
      <c r="M674" s="251"/>
      <c r="N674" s="252"/>
      <c r="O674" s="252"/>
      <c r="P674" s="252"/>
      <c r="Q674" s="252"/>
      <c r="R674" s="252"/>
      <c r="S674" s="252"/>
      <c r="T674" s="253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4" t="s">
        <v>147</v>
      </c>
      <c r="AU674" s="254" t="s">
        <v>84</v>
      </c>
      <c r="AV674" s="14" t="s">
        <v>84</v>
      </c>
      <c r="AW674" s="14" t="s">
        <v>36</v>
      </c>
      <c r="AX674" s="14" t="s">
        <v>74</v>
      </c>
      <c r="AY674" s="254" t="s">
        <v>135</v>
      </c>
    </row>
    <row r="675" s="15" customFormat="1">
      <c r="A675" s="15"/>
      <c r="B675" s="255"/>
      <c r="C675" s="256"/>
      <c r="D675" s="235" t="s">
        <v>147</v>
      </c>
      <c r="E675" s="257" t="s">
        <v>19</v>
      </c>
      <c r="F675" s="258" t="s">
        <v>152</v>
      </c>
      <c r="G675" s="256"/>
      <c r="H675" s="259">
        <v>4</v>
      </c>
      <c r="I675" s="260"/>
      <c r="J675" s="256"/>
      <c r="K675" s="256"/>
      <c r="L675" s="261"/>
      <c r="M675" s="262"/>
      <c r="N675" s="263"/>
      <c r="O675" s="263"/>
      <c r="P675" s="263"/>
      <c r="Q675" s="263"/>
      <c r="R675" s="263"/>
      <c r="S675" s="263"/>
      <c r="T675" s="264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65" t="s">
        <v>147</v>
      </c>
      <c r="AU675" s="265" t="s">
        <v>84</v>
      </c>
      <c r="AV675" s="15" t="s">
        <v>143</v>
      </c>
      <c r="AW675" s="15" t="s">
        <v>36</v>
      </c>
      <c r="AX675" s="15" t="s">
        <v>82</v>
      </c>
      <c r="AY675" s="265" t="s">
        <v>135</v>
      </c>
    </row>
    <row r="676" s="2" customFormat="1" ht="16.5" customHeight="1">
      <c r="A676" s="41"/>
      <c r="B676" s="42"/>
      <c r="C676" s="283" t="s">
        <v>663</v>
      </c>
      <c r="D676" s="283" t="s">
        <v>367</v>
      </c>
      <c r="E676" s="284" t="s">
        <v>664</v>
      </c>
      <c r="F676" s="285" t="s">
        <v>665</v>
      </c>
      <c r="G676" s="286" t="s">
        <v>314</v>
      </c>
      <c r="H676" s="287">
        <v>4</v>
      </c>
      <c r="I676" s="288"/>
      <c r="J676" s="289">
        <f>ROUND(I676*H676,2)</f>
        <v>0</v>
      </c>
      <c r="K676" s="285" t="s">
        <v>142</v>
      </c>
      <c r="L676" s="290"/>
      <c r="M676" s="291" t="s">
        <v>19</v>
      </c>
      <c r="N676" s="292" t="s">
        <v>45</v>
      </c>
      <c r="O676" s="87"/>
      <c r="P676" s="224">
        <f>O676*H676</f>
        <v>0</v>
      </c>
      <c r="Q676" s="224">
        <v>0.0067000000000000002</v>
      </c>
      <c r="R676" s="224">
        <f>Q676*H676</f>
        <v>0.026800000000000001</v>
      </c>
      <c r="S676" s="224">
        <v>0</v>
      </c>
      <c r="T676" s="225">
        <f>S676*H676</f>
        <v>0</v>
      </c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R676" s="226" t="s">
        <v>572</v>
      </c>
      <c r="AT676" s="226" t="s">
        <v>367</v>
      </c>
      <c r="AU676" s="226" t="s">
        <v>84</v>
      </c>
      <c r="AY676" s="20" t="s">
        <v>135</v>
      </c>
      <c r="BE676" s="227">
        <f>IF(N676="základní",J676,0)</f>
        <v>0</v>
      </c>
      <c r="BF676" s="227">
        <f>IF(N676="snížená",J676,0)</f>
        <v>0</v>
      </c>
      <c r="BG676" s="227">
        <f>IF(N676="zákl. přenesená",J676,0)</f>
        <v>0</v>
      </c>
      <c r="BH676" s="227">
        <f>IF(N676="sníž. přenesená",J676,0)</f>
        <v>0</v>
      </c>
      <c r="BI676" s="227">
        <f>IF(N676="nulová",J676,0)</f>
        <v>0</v>
      </c>
      <c r="BJ676" s="20" t="s">
        <v>82</v>
      </c>
      <c r="BK676" s="227">
        <f>ROUND(I676*H676,2)</f>
        <v>0</v>
      </c>
      <c r="BL676" s="20" t="s">
        <v>278</v>
      </c>
      <c r="BM676" s="226" t="s">
        <v>666</v>
      </c>
    </row>
    <row r="677" s="13" customFormat="1">
      <c r="A677" s="13"/>
      <c r="B677" s="233"/>
      <c r="C677" s="234"/>
      <c r="D677" s="235" t="s">
        <v>147</v>
      </c>
      <c r="E677" s="236" t="s">
        <v>19</v>
      </c>
      <c r="F677" s="237" t="s">
        <v>366</v>
      </c>
      <c r="G677" s="234"/>
      <c r="H677" s="236" t="s">
        <v>19</v>
      </c>
      <c r="I677" s="238"/>
      <c r="J677" s="234"/>
      <c r="K677" s="234"/>
      <c r="L677" s="239"/>
      <c r="M677" s="240"/>
      <c r="N677" s="241"/>
      <c r="O677" s="241"/>
      <c r="P677" s="241"/>
      <c r="Q677" s="241"/>
      <c r="R677" s="241"/>
      <c r="S677" s="241"/>
      <c r="T677" s="24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3" t="s">
        <v>147</v>
      </c>
      <c r="AU677" s="243" t="s">
        <v>84</v>
      </c>
      <c r="AV677" s="13" t="s">
        <v>82</v>
      </c>
      <c r="AW677" s="13" t="s">
        <v>36</v>
      </c>
      <c r="AX677" s="13" t="s">
        <v>74</v>
      </c>
      <c r="AY677" s="243" t="s">
        <v>135</v>
      </c>
    </row>
    <row r="678" s="13" customFormat="1">
      <c r="A678" s="13"/>
      <c r="B678" s="233"/>
      <c r="C678" s="234"/>
      <c r="D678" s="235" t="s">
        <v>147</v>
      </c>
      <c r="E678" s="236" t="s">
        <v>19</v>
      </c>
      <c r="F678" s="237" t="s">
        <v>436</v>
      </c>
      <c r="G678" s="234"/>
      <c r="H678" s="236" t="s">
        <v>19</v>
      </c>
      <c r="I678" s="238"/>
      <c r="J678" s="234"/>
      <c r="K678" s="234"/>
      <c r="L678" s="239"/>
      <c r="M678" s="240"/>
      <c r="N678" s="241"/>
      <c r="O678" s="241"/>
      <c r="P678" s="241"/>
      <c r="Q678" s="241"/>
      <c r="R678" s="241"/>
      <c r="S678" s="241"/>
      <c r="T678" s="24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3" t="s">
        <v>147</v>
      </c>
      <c r="AU678" s="243" t="s">
        <v>84</v>
      </c>
      <c r="AV678" s="13" t="s">
        <v>82</v>
      </c>
      <c r="AW678" s="13" t="s">
        <v>36</v>
      </c>
      <c r="AX678" s="13" t="s">
        <v>74</v>
      </c>
      <c r="AY678" s="243" t="s">
        <v>135</v>
      </c>
    </row>
    <row r="679" s="14" customFormat="1">
      <c r="A679" s="14"/>
      <c r="B679" s="244"/>
      <c r="C679" s="245"/>
      <c r="D679" s="235" t="s">
        <v>147</v>
      </c>
      <c r="E679" s="246" t="s">
        <v>19</v>
      </c>
      <c r="F679" s="247" t="s">
        <v>82</v>
      </c>
      <c r="G679" s="245"/>
      <c r="H679" s="248">
        <v>1</v>
      </c>
      <c r="I679" s="249"/>
      <c r="J679" s="245"/>
      <c r="K679" s="245"/>
      <c r="L679" s="250"/>
      <c r="M679" s="251"/>
      <c r="N679" s="252"/>
      <c r="O679" s="252"/>
      <c r="P679" s="252"/>
      <c r="Q679" s="252"/>
      <c r="R679" s="252"/>
      <c r="S679" s="252"/>
      <c r="T679" s="253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4" t="s">
        <v>147</v>
      </c>
      <c r="AU679" s="254" t="s">
        <v>84</v>
      </c>
      <c r="AV679" s="14" t="s">
        <v>84</v>
      </c>
      <c r="AW679" s="14" t="s">
        <v>36</v>
      </c>
      <c r="AX679" s="14" t="s">
        <v>74</v>
      </c>
      <c r="AY679" s="254" t="s">
        <v>135</v>
      </c>
    </row>
    <row r="680" s="13" customFormat="1">
      <c r="A680" s="13"/>
      <c r="B680" s="233"/>
      <c r="C680" s="234"/>
      <c r="D680" s="235" t="s">
        <v>147</v>
      </c>
      <c r="E680" s="236" t="s">
        <v>19</v>
      </c>
      <c r="F680" s="237" t="s">
        <v>438</v>
      </c>
      <c r="G680" s="234"/>
      <c r="H680" s="236" t="s">
        <v>19</v>
      </c>
      <c r="I680" s="238"/>
      <c r="J680" s="234"/>
      <c r="K680" s="234"/>
      <c r="L680" s="239"/>
      <c r="M680" s="240"/>
      <c r="N680" s="241"/>
      <c r="O680" s="241"/>
      <c r="P680" s="241"/>
      <c r="Q680" s="241"/>
      <c r="R680" s="241"/>
      <c r="S680" s="241"/>
      <c r="T680" s="242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3" t="s">
        <v>147</v>
      </c>
      <c r="AU680" s="243" t="s">
        <v>84</v>
      </c>
      <c r="AV680" s="13" t="s">
        <v>82</v>
      </c>
      <c r="AW680" s="13" t="s">
        <v>36</v>
      </c>
      <c r="AX680" s="13" t="s">
        <v>74</v>
      </c>
      <c r="AY680" s="243" t="s">
        <v>135</v>
      </c>
    </row>
    <row r="681" s="14" customFormat="1">
      <c r="A681" s="14"/>
      <c r="B681" s="244"/>
      <c r="C681" s="245"/>
      <c r="D681" s="235" t="s">
        <v>147</v>
      </c>
      <c r="E681" s="246" t="s">
        <v>19</v>
      </c>
      <c r="F681" s="247" t="s">
        <v>82</v>
      </c>
      <c r="G681" s="245"/>
      <c r="H681" s="248">
        <v>1</v>
      </c>
      <c r="I681" s="249"/>
      <c r="J681" s="245"/>
      <c r="K681" s="245"/>
      <c r="L681" s="250"/>
      <c r="M681" s="251"/>
      <c r="N681" s="252"/>
      <c r="O681" s="252"/>
      <c r="P681" s="252"/>
      <c r="Q681" s="252"/>
      <c r="R681" s="252"/>
      <c r="S681" s="252"/>
      <c r="T681" s="253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4" t="s">
        <v>147</v>
      </c>
      <c r="AU681" s="254" t="s">
        <v>84</v>
      </c>
      <c r="AV681" s="14" t="s">
        <v>84</v>
      </c>
      <c r="AW681" s="14" t="s">
        <v>36</v>
      </c>
      <c r="AX681" s="14" t="s">
        <v>74</v>
      </c>
      <c r="AY681" s="254" t="s">
        <v>135</v>
      </c>
    </row>
    <row r="682" s="13" customFormat="1">
      <c r="A682" s="13"/>
      <c r="B682" s="233"/>
      <c r="C682" s="234"/>
      <c r="D682" s="235" t="s">
        <v>147</v>
      </c>
      <c r="E682" s="236" t="s">
        <v>19</v>
      </c>
      <c r="F682" s="237" t="s">
        <v>469</v>
      </c>
      <c r="G682" s="234"/>
      <c r="H682" s="236" t="s">
        <v>19</v>
      </c>
      <c r="I682" s="238"/>
      <c r="J682" s="234"/>
      <c r="K682" s="234"/>
      <c r="L682" s="239"/>
      <c r="M682" s="240"/>
      <c r="N682" s="241"/>
      <c r="O682" s="241"/>
      <c r="P682" s="241"/>
      <c r="Q682" s="241"/>
      <c r="R682" s="241"/>
      <c r="S682" s="241"/>
      <c r="T682" s="242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3" t="s">
        <v>147</v>
      </c>
      <c r="AU682" s="243" t="s">
        <v>84</v>
      </c>
      <c r="AV682" s="13" t="s">
        <v>82</v>
      </c>
      <c r="AW682" s="13" t="s">
        <v>36</v>
      </c>
      <c r="AX682" s="13" t="s">
        <v>74</v>
      </c>
      <c r="AY682" s="243" t="s">
        <v>135</v>
      </c>
    </row>
    <row r="683" s="14" customFormat="1">
      <c r="A683" s="14"/>
      <c r="B683" s="244"/>
      <c r="C683" s="245"/>
      <c r="D683" s="235" t="s">
        <v>147</v>
      </c>
      <c r="E683" s="246" t="s">
        <v>19</v>
      </c>
      <c r="F683" s="247" t="s">
        <v>82</v>
      </c>
      <c r="G683" s="245"/>
      <c r="H683" s="248">
        <v>1</v>
      </c>
      <c r="I683" s="249"/>
      <c r="J683" s="245"/>
      <c r="K683" s="245"/>
      <c r="L683" s="250"/>
      <c r="M683" s="251"/>
      <c r="N683" s="252"/>
      <c r="O683" s="252"/>
      <c r="P683" s="252"/>
      <c r="Q683" s="252"/>
      <c r="R683" s="252"/>
      <c r="S683" s="252"/>
      <c r="T683" s="253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4" t="s">
        <v>147</v>
      </c>
      <c r="AU683" s="254" t="s">
        <v>84</v>
      </c>
      <c r="AV683" s="14" t="s">
        <v>84</v>
      </c>
      <c r="AW683" s="14" t="s">
        <v>36</v>
      </c>
      <c r="AX683" s="14" t="s">
        <v>74</v>
      </c>
      <c r="AY683" s="254" t="s">
        <v>135</v>
      </c>
    </row>
    <row r="684" s="13" customFormat="1">
      <c r="A684" s="13"/>
      <c r="B684" s="233"/>
      <c r="C684" s="234"/>
      <c r="D684" s="235" t="s">
        <v>147</v>
      </c>
      <c r="E684" s="236" t="s">
        <v>19</v>
      </c>
      <c r="F684" s="237" t="s">
        <v>425</v>
      </c>
      <c r="G684" s="234"/>
      <c r="H684" s="236" t="s">
        <v>19</v>
      </c>
      <c r="I684" s="238"/>
      <c r="J684" s="234"/>
      <c r="K684" s="234"/>
      <c r="L684" s="239"/>
      <c r="M684" s="240"/>
      <c r="N684" s="241"/>
      <c r="O684" s="241"/>
      <c r="P684" s="241"/>
      <c r="Q684" s="241"/>
      <c r="R684" s="241"/>
      <c r="S684" s="241"/>
      <c r="T684" s="24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3" t="s">
        <v>147</v>
      </c>
      <c r="AU684" s="243" t="s">
        <v>84</v>
      </c>
      <c r="AV684" s="13" t="s">
        <v>82</v>
      </c>
      <c r="AW684" s="13" t="s">
        <v>36</v>
      </c>
      <c r="AX684" s="13" t="s">
        <v>74</v>
      </c>
      <c r="AY684" s="243" t="s">
        <v>135</v>
      </c>
    </row>
    <row r="685" s="14" customFormat="1">
      <c r="A685" s="14"/>
      <c r="B685" s="244"/>
      <c r="C685" s="245"/>
      <c r="D685" s="235" t="s">
        <v>147</v>
      </c>
      <c r="E685" s="246" t="s">
        <v>19</v>
      </c>
      <c r="F685" s="247" t="s">
        <v>82</v>
      </c>
      <c r="G685" s="245"/>
      <c r="H685" s="248">
        <v>1</v>
      </c>
      <c r="I685" s="249"/>
      <c r="J685" s="245"/>
      <c r="K685" s="245"/>
      <c r="L685" s="250"/>
      <c r="M685" s="251"/>
      <c r="N685" s="252"/>
      <c r="O685" s="252"/>
      <c r="P685" s="252"/>
      <c r="Q685" s="252"/>
      <c r="R685" s="252"/>
      <c r="S685" s="252"/>
      <c r="T685" s="253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4" t="s">
        <v>147</v>
      </c>
      <c r="AU685" s="254" t="s">
        <v>84</v>
      </c>
      <c r="AV685" s="14" t="s">
        <v>84</v>
      </c>
      <c r="AW685" s="14" t="s">
        <v>36</v>
      </c>
      <c r="AX685" s="14" t="s">
        <v>74</v>
      </c>
      <c r="AY685" s="254" t="s">
        <v>135</v>
      </c>
    </row>
    <row r="686" s="15" customFormat="1">
      <c r="A686" s="15"/>
      <c r="B686" s="255"/>
      <c r="C686" s="256"/>
      <c r="D686" s="235" t="s">
        <v>147</v>
      </c>
      <c r="E686" s="257" t="s">
        <v>19</v>
      </c>
      <c r="F686" s="258" t="s">
        <v>152</v>
      </c>
      <c r="G686" s="256"/>
      <c r="H686" s="259">
        <v>4</v>
      </c>
      <c r="I686" s="260"/>
      <c r="J686" s="256"/>
      <c r="K686" s="256"/>
      <c r="L686" s="261"/>
      <c r="M686" s="262"/>
      <c r="N686" s="263"/>
      <c r="O686" s="263"/>
      <c r="P686" s="263"/>
      <c r="Q686" s="263"/>
      <c r="R686" s="263"/>
      <c r="S686" s="263"/>
      <c r="T686" s="264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65" t="s">
        <v>147</v>
      </c>
      <c r="AU686" s="265" t="s">
        <v>84</v>
      </c>
      <c r="AV686" s="15" t="s">
        <v>143</v>
      </c>
      <c r="AW686" s="15" t="s">
        <v>36</v>
      </c>
      <c r="AX686" s="15" t="s">
        <v>82</v>
      </c>
      <c r="AY686" s="265" t="s">
        <v>135</v>
      </c>
    </row>
    <row r="687" s="2" customFormat="1" ht="21.75" customHeight="1">
      <c r="A687" s="41"/>
      <c r="B687" s="42"/>
      <c r="C687" s="215" t="s">
        <v>667</v>
      </c>
      <c r="D687" s="215" t="s">
        <v>138</v>
      </c>
      <c r="E687" s="216" t="s">
        <v>668</v>
      </c>
      <c r="F687" s="217" t="s">
        <v>669</v>
      </c>
      <c r="G687" s="218" t="s">
        <v>141</v>
      </c>
      <c r="H687" s="219">
        <v>5.8860000000000001</v>
      </c>
      <c r="I687" s="220"/>
      <c r="J687" s="221">
        <f>ROUND(I687*H687,2)</f>
        <v>0</v>
      </c>
      <c r="K687" s="217" t="s">
        <v>142</v>
      </c>
      <c r="L687" s="47"/>
      <c r="M687" s="222" t="s">
        <v>19</v>
      </c>
      <c r="N687" s="223" t="s">
        <v>45</v>
      </c>
      <c r="O687" s="87"/>
      <c r="P687" s="224">
        <f>O687*H687</f>
        <v>0</v>
      </c>
      <c r="Q687" s="224">
        <v>0.017100000000000001</v>
      </c>
      <c r="R687" s="224">
        <f>Q687*H687</f>
        <v>0.10065060000000001</v>
      </c>
      <c r="S687" s="224">
        <v>0</v>
      </c>
      <c r="T687" s="225">
        <f>S687*H687</f>
        <v>0</v>
      </c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R687" s="226" t="s">
        <v>278</v>
      </c>
      <c r="AT687" s="226" t="s">
        <v>138</v>
      </c>
      <c r="AU687" s="226" t="s">
        <v>84</v>
      </c>
      <c r="AY687" s="20" t="s">
        <v>135</v>
      </c>
      <c r="BE687" s="227">
        <f>IF(N687="základní",J687,0)</f>
        <v>0</v>
      </c>
      <c r="BF687" s="227">
        <f>IF(N687="snížená",J687,0)</f>
        <v>0</v>
      </c>
      <c r="BG687" s="227">
        <f>IF(N687="zákl. přenesená",J687,0)</f>
        <v>0</v>
      </c>
      <c r="BH687" s="227">
        <f>IF(N687="sníž. přenesená",J687,0)</f>
        <v>0</v>
      </c>
      <c r="BI687" s="227">
        <f>IF(N687="nulová",J687,0)</f>
        <v>0</v>
      </c>
      <c r="BJ687" s="20" t="s">
        <v>82</v>
      </c>
      <c r="BK687" s="227">
        <f>ROUND(I687*H687,2)</f>
        <v>0</v>
      </c>
      <c r="BL687" s="20" t="s">
        <v>278</v>
      </c>
      <c r="BM687" s="226" t="s">
        <v>670</v>
      </c>
    </row>
    <row r="688" s="2" customFormat="1">
      <c r="A688" s="41"/>
      <c r="B688" s="42"/>
      <c r="C688" s="43"/>
      <c r="D688" s="228" t="s">
        <v>145</v>
      </c>
      <c r="E688" s="43"/>
      <c r="F688" s="229" t="s">
        <v>671</v>
      </c>
      <c r="G688" s="43"/>
      <c r="H688" s="43"/>
      <c r="I688" s="230"/>
      <c r="J688" s="43"/>
      <c r="K688" s="43"/>
      <c r="L688" s="47"/>
      <c r="M688" s="231"/>
      <c r="N688" s="232"/>
      <c r="O688" s="87"/>
      <c r="P688" s="87"/>
      <c r="Q688" s="87"/>
      <c r="R688" s="87"/>
      <c r="S688" s="87"/>
      <c r="T688" s="88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T688" s="20" t="s">
        <v>145</v>
      </c>
      <c r="AU688" s="20" t="s">
        <v>84</v>
      </c>
    </row>
    <row r="689" s="13" customFormat="1">
      <c r="A689" s="13"/>
      <c r="B689" s="233"/>
      <c r="C689" s="234"/>
      <c r="D689" s="235" t="s">
        <v>147</v>
      </c>
      <c r="E689" s="236" t="s">
        <v>19</v>
      </c>
      <c r="F689" s="237" t="s">
        <v>366</v>
      </c>
      <c r="G689" s="234"/>
      <c r="H689" s="236" t="s">
        <v>19</v>
      </c>
      <c r="I689" s="238"/>
      <c r="J689" s="234"/>
      <c r="K689" s="234"/>
      <c r="L689" s="239"/>
      <c r="M689" s="240"/>
      <c r="N689" s="241"/>
      <c r="O689" s="241"/>
      <c r="P689" s="241"/>
      <c r="Q689" s="241"/>
      <c r="R689" s="241"/>
      <c r="S689" s="241"/>
      <c r="T689" s="242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3" t="s">
        <v>147</v>
      </c>
      <c r="AU689" s="243" t="s">
        <v>84</v>
      </c>
      <c r="AV689" s="13" t="s">
        <v>82</v>
      </c>
      <c r="AW689" s="13" t="s">
        <v>36</v>
      </c>
      <c r="AX689" s="13" t="s">
        <v>74</v>
      </c>
      <c r="AY689" s="243" t="s">
        <v>135</v>
      </c>
    </row>
    <row r="690" s="13" customFormat="1">
      <c r="A690" s="13"/>
      <c r="B690" s="233"/>
      <c r="C690" s="234"/>
      <c r="D690" s="235" t="s">
        <v>147</v>
      </c>
      <c r="E690" s="236" t="s">
        <v>19</v>
      </c>
      <c r="F690" s="237" t="s">
        <v>436</v>
      </c>
      <c r="G690" s="234"/>
      <c r="H690" s="236" t="s">
        <v>19</v>
      </c>
      <c r="I690" s="238"/>
      <c r="J690" s="234"/>
      <c r="K690" s="234"/>
      <c r="L690" s="239"/>
      <c r="M690" s="240"/>
      <c r="N690" s="241"/>
      <c r="O690" s="241"/>
      <c r="P690" s="241"/>
      <c r="Q690" s="241"/>
      <c r="R690" s="241"/>
      <c r="S690" s="241"/>
      <c r="T690" s="24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3" t="s">
        <v>147</v>
      </c>
      <c r="AU690" s="243" t="s">
        <v>84</v>
      </c>
      <c r="AV690" s="13" t="s">
        <v>82</v>
      </c>
      <c r="AW690" s="13" t="s">
        <v>36</v>
      </c>
      <c r="AX690" s="13" t="s">
        <v>74</v>
      </c>
      <c r="AY690" s="243" t="s">
        <v>135</v>
      </c>
    </row>
    <row r="691" s="14" customFormat="1">
      <c r="A691" s="14"/>
      <c r="B691" s="244"/>
      <c r="C691" s="245"/>
      <c r="D691" s="235" t="s">
        <v>147</v>
      </c>
      <c r="E691" s="246" t="s">
        <v>19</v>
      </c>
      <c r="F691" s="247" t="s">
        <v>164</v>
      </c>
      <c r="G691" s="245"/>
      <c r="H691" s="248">
        <v>2.3100000000000001</v>
      </c>
      <c r="I691" s="249"/>
      <c r="J691" s="245"/>
      <c r="K691" s="245"/>
      <c r="L691" s="250"/>
      <c r="M691" s="251"/>
      <c r="N691" s="252"/>
      <c r="O691" s="252"/>
      <c r="P691" s="252"/>
      <c r="Q691" s="252"/>
      <c r="R691" s="252"/>
      <c r="S691" s="252"/>
      <c r="T691" s="253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4" t="s">
        <v>147</v>
      </c>
      <c r="AU691" s="254" t="s">
        <v>84</v>
      </c>
      <c r="AV691" s="14" t="s">
        <v>84</v>
      </c>
      <c r="AW691" s="14" t="s">
        <v>36</v>
      </c>
      <c r="AX691" s="14" t="s">
        <v>74</v>
      </c>
      <c r="AY691" s="254" t="s">
        <v>135</v>
      </c>
    </row>
    <row r="692" s="13" customFormat="1">
      <c r="A692" s="13"/>
      <c r="B692" s="233"/>
      <c r="C692" s="234"/>
      <c r="D692" s="235" t="s">
        <v>147</v>
      </c>
      <c r="E692" s="236" t="s">
        <v>19</v>
      </c>
      <c r="F692" s="237" t="s">
        <v>495</v>
      </c>
      <c r="G692" s="234"/>
      <c r="H692" s="236" t="s">
        <v>19</v>
      </c>
      <c r="I692" s="238"/>
      <c r="J692" s="234"/>
      <c r="K692" s="234"/>
      <c r="L692" s="239"/>
      <c r="M692" s="240"/>
      <c r="N692" s="241"/>
      <c r="O692" s="241"/>
      <c r="P692" s="241"/>
      <c r="Q692" s="241"/>
      <c r="R692" s="241"/>
      <c r="S692" s="241"/>
      <c r="T692" s="242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3" t="s">
        <v>147</v>
      </c>
      <c r="AU692" s="243" t="s">
        <v>84</v>
      </c>
      <c r="AV692" s="13" t="s">
        <v>82</v>
      </c>
      <c r="AW692" s="13" t="s">
        <v>36</v>
      </c>
      <c r="AX692" s="13" t="s">
        <v>74</v>
      </c>
      <c r="AY692" s="243" t="s">
        <v>135</v>
      </c>
    </row>
    <row r="693" s="14" customFormat="1">
      <c r="A693" s="14"/>
      <c r="B693" s="244"/>
      <c r="C693" s="245"/>
      <c r="D693" s="235" t="s">
        <v>147</v>
      </c>
      <c r="E693" s="246" t="s">
        <v>19</v>
      </c>
      <c r="F693" s="247" t="s">
        <v>672</v>
      </c>
      <c r="G693" s="245"/>
      <c r="H693" s="248">
        <v>2.9700000000000002</v>
      </c>
      <c r="I693" s="249"/>
      <c r="J693" s="245"/>
      <c r="K693" s="245"/>
      <c r="L693" s="250"/>
      <c r="M693" s="251"/>
      <c r="N693" s="252"/>
      <c r="O693" s="252"/>
      <c r="P693" s="252"/>
      <c r="Q693" s="252"/>
      <c r="R693" s="252"/>
      <c r="S693" s="252"/>
      <c r="T693" s="253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4" t="s">
        <v>147</v>
      </c>
      <c r="AU693" s="254" t="s">
        <v>84</v>
      </c>
      <c r="AV693" s="14" t="s">
        <v>84</v>
      </c>
      <c r="AW693" s="14" t="s">
        <v>36</v>
      </c>
      <c r="AX693" s="14" t="s">
        <v>74</v>
      </c>
      <c r="AY693" s="254" t="s">
        <v>135</v>
      </c>
    </row>
    <row r="694" s="14" customFormat="1">
      <c r="A694" s="14"/>
      <c r="B694" s="244"/>
      <c r="C694" s="245"/>
      <c r="D694" s="235" t="s">
        <v>147</v>
      </c>
      <c r="E694" s="246" t="s">
        <v>19</v>
      </c>
      <c r="F694" s="247" t="s">
        <v>247</v>
      </c>
      <c r="G694" s="245"/>
      <c r="H694" s="248">
        <v>-1.1819999999999999</v>
      </c>
      <c r="I694" s="249"/>
      <c r="J694" s="245"/>
      <c r="K694" s="245"/>
      <c r="L694" s="250"/>
      <c r="M694" s="251"/>
      <c r="N694" s="252"/>
      <c r="O694" s="252"/>
      <c r="P694" s="252"/>
      <c r="Q694" s="252"/>
      <c r="R694" s="252"/>
      <c r="S694" s="252"/>
      <c r="T694" s="253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4" t="s">
        <v>147</v>
      </c>
      <c r="AU694" s="254" t="s">
        <v>84</v>
      </c>
      <c r="AV694" s="14" t="s">
        <v>84</v>
      </c>
      <c r="AW694" s="14" t="s">
        <v>36</v>
      </c>
      <c r="AX694" s="14" t="s">
        <v>74</v>
      </c>
      <c r="AY694" s="254" t="s">
        <v>135</v>
      </c>
    </row>
    <row r="695" s="13" customFormat="1">
      <c r="A695" s="13"/>
      <c r="B695" s="233"/>
      <c r="C695" s="234"/>
      <c r="D695" s="235" t="s">
        <v>147</v>
      </c>
      <c r="E695" s="236" t="s">
        <v>19</v>
      </c>
      <c r="F695" s="237" t="s">
        <v>469</v>
      </c>
      <c r="G695" s="234"/>
      <c r="H695" s="236" t="s">
        <v>19</v>
      </c>
      <c r="I695" s="238"/>
      <c r="J695" s="234"/>
      <c r="K695" s="234"/>
      <c r="L695" s="239"/>
      <c r="M695" s="240"/>
      <c r="N695" s="241"/>
      <c r="O695" s="241"/>
      <c r="P695" s="241"/>
      <c r="Q695" s="241"/>
      <c r="R695" s="241"/>
      <c r="S695" s="241"/>
      <c r="T695" s="242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3" t="s">
        <v>147</v>
      </c>
      <c r="AU695" s="243" t="s">
        <v>84</v>
      </c>
      <c r="AV695" s="13" t="s">
        <v>82</v>
      </c>
      <c r="AW695" s="13" t="s">
        <v>36</v>
      </c>
      <c r="AX695" s="13" t="s">
        <v>74</v>
      </c>
      <c r="AY695" s="243" t="s">
        <v>135</v>
      </c>
    </row>
    <row r="696" s="14" customFormat="1">
      <c r="A696" s="14"/>
      <c r="B696" s="244"/>
      <c r="C696" s="245"/>
      <c r="D696" s="235" t="s">
        <v>147</v>
      </c>
      <c r="E696" s="246" t="s">
        <v>19</v>
      </c>
      <c r="F696" s="247" t="s">
        <v>672</v>
      </c>
      <c r="G696" s="245"/>
      <c r="H696" s="248">
        <v>2.9700000000000002</v>
      </c>
      <c r="I696" s="249"/>
      <c r="J696" s="245"/>
      <c r="K696" s="245"/>
      <c r="L696" s="250"/>
      <c r="M696" s="251"/>
      <c r="N696" s="252"/>
      <c r="O696" s="252"/>
      <c r="P696" s="252"/>
      <c r="Q696" s="252"/>
      <c r="R696" s="252"/>
      <c r="S696" s="252"/>
      <c r="T696" s="253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4" t="s">
        <v>147</v>
      </c>
      <c r="AU696" s="254" t="s">
        <v>84</v>
      </c>
      <c r="AV696" s="14" t="s">
        <v>84</v>
      </c>
      <c r="AW696" s="14" t="s">
        <v>36</v>
      </c>
      <c r="AX696" s="14" t="s">
        <v>74</v>
      </c>
      <c r="AY696" s="254" t="s">
        <v>135</v>
      </c>
    </row>
    <row r="697" s="14" customFormat="1">
      <c r="A697" s="14"/>
      <c r="B697" s="244"/>
      <c r="C697" s="245"/>
      <c r="D697" s="235" t="s">
        <v>147</v>
      </c>
      <c r="E697" s="246" t="s">
        <v>19</v>
      </c>
      <c r="F697" s="247" t="s">
        <v>247</v>
      </c>
      <c r="G697" s="245"/>
      <c r="H697" s="248">
        <v>-1.1819999999999999</v>
      </c>
      <c r="I697" s="249"/>
      <c r="J697" s="245"/>
      <c r="K697" s="245"/>
      <c r="L697" s="250"/>
      <c r="M697" s="251"/>
      <c r="N697" s="252"/>
      <c r="O697" s="252"/>
      <c r="P697" s="252"/>
      <c r="Q697" s="252"/>
      <c r="R697" s="252"/>
      <c r="S697" s="252"/>
      <c r="T697" s="253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4" t="s">
        <v>147</v>
      </c>
      <c r="AU697" s="254" t="s">
        <v>84</v>
      </c>
      <c r="AV697" s="14" t="s">
        <v>84</v>
      </c>
      <c r="AW697" s="14" t="s">
        <v>36</v>
      </c>
      <c r="AX697" s="14" t="s">
        <v>74</v>
      </c>
      <c r="AY697" s="254" t="s">
        <v>135</v>
      </c>
    </row>
    <row r="698" s="15" customFormat="1">
      <c r="A698" s="15"/>
      <c r="B698" s="255"/>
      <c r="C698" s="256"/>
      <c r="D698" s="235" t="s">
        <v>147</v>
      </c>
      <c r="E698" s="257" t="s">
        <v>19</v>
      </c>
      <c r="F698" s="258" t="s">
        <v>152</v>
      </c>
      <c r="G698" s="256"/>
      <c r="H698" s="259">
        <v>5.886000000000001</v>
      </c>
      <c r="I698" s="260"/>
      <c r="J698" s="256"/>
      <c r="K698" s="256"/>
      <c r="L698" s="261"/>
      <c r="M698" s="262"/>
      <c r="N698" s="263"/>
      <c r="O698" s="263"/>
      <c r="P698" s="263"/>
      <c r="Q698" s="263"/>
      <c r="R698" s="263"/>
      <c r="S698" s="263"/>
      <c r="T698" s="264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5" t="s">
        <v>147</v>
      </c>
      <c r="AU698" s="265" t="s">
        <v>84</v>
      </c>
      <c r="AV698" s="15" t="s">
        <v>143</v>
      </c>
      <c r="AW698" s="15" t="s">
        <v>36</v>
      </c>
      <c r="AX698" s="15" t="s">
        <v>82</v>
      </c>
      <c r="AY698" s="265" t="s">
        <v>135</v>
      </c>
    </row>
    <row r="699" s="2" customFormat="1" ht="33" customHeight="1">
      <c r="A699" s="41"/>
      <c r="B699" s="42"/>
      <c r="C699" s="215" t="s">
        <v>673</v>
      </c>
      <c r="D699" s="215" t="s">
        <v>138</v>
      </c>
      <c r="E699" s="216" t="s">
        <v>674</v>
      </c>
      <c r="F699" s="217" t="s">
        <v>675</v>
      </c>
      <c r="G699" s="218" t="s">
        <v>314</v>
      </c>
      <c r="H699" s="219">
        <v>2</v>
      </c>
      <c r="I699" s="220"/>
      <c r="J699" s="221">
        <f>ROUND(I699*H699,2)</f>
        <v>0</v>
      </c>
      <c r="K699" s="217" t="s">
        <v>142</v>
      </c>
      <c r="L699" s="47"/>
      <c r="M699" s="222" t="s">
        <v>19</v>
      </c>
      <c r="N699" s="223" t="s">
        <v>45</v>
      </c>
      <c r="O699" s="87"/>
      <c r="P699" s="224">
        <f>O699*H699</f>
        <v>0</v>
      </c>
      <c r="Q699" s="224">
        <v>0.025739999999999999</v>
      </c>
      <c r="R699" s="224">
        <f>Q699*H699</f>
        <v>0.051479999999999998</v>
      </c>
      <c r="S699" s="224">
        <v>0</v>
      </c>
      <c r="T699" s="225">
        <f>S699*H699</f>
        <v>0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26" t="s">
        <v>278</v>
      </c>
      <c r="AT699" s="226" t="s">
        <v>138</v>
      </c>
      <c r="AU699" s="226" t="s">
        <v>84</v>
      </c>
      <c r="AY699" s="20" t="s">
        <v>135</v>
      </c>
      <c r="BE699" s="227">
        <f>IF(N699="základní",J699,0)</f>
        <v>0</v>
      </c>
      <c r="BF699" s="227">
        <f>IF(N699="snížená",J699,0)</f>
        <v>0</v>
      </c>
      <c r="BG699" s="227">
        <f>IF(N699="zákl. přenesená",J699,0)</f>
        <v>0</v>
      </c>
      <c r="BH699" s="227">
        <f>IF(N699="sníž. přenesená",J699,0)</f>
        <v>0</v>
      </c>
      <c r="BI699" s="227">
        <f>IF(N699="nulová",J699,0)</f>
        <v>0</v>
      </c>
      <c r="BJ699" s="20" t="s">
        <v>82</v>
      </c>
      <c r="BK699" s="227">
        <f>ROUND(I699*H699,2)</f>
        <v>0</v>
      </c>
      <c r="BL699" s="20" t="s">
        <v>278</v>
      </c>
      <c r="BM699" s="226" t="s">
        <v>676</v>
      </c>
    </row>
    <row r="700" s="2" customFormat="1">
      <c r="A700" s="41"/>
      <c r="B700" s="42"/>
      <c r="C700" s="43"/>
      <c r="D700" s="228" t="s">
        <v>145</v>
      </c>
      <c r="E700" s="43"/>
      <c r="F700" s="229" t="s">
        <v>677</v>
      </c>
      <c r="G700" s="43"/>
      <c r="H700" s="43"/>
      <c r="I700" s="230"/>
      <c r="J700" s="43"/>
      <c r="K700" s="43"/>
      <c r="L700" s="47"/>
      <c r="M700" s="231"/>
      <c r="N700" s="232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145</v>
      </c>
      <c r="AU700" s="20" t="s">
        <v>84</v>
      </c>
    </row>
    <row r="701" s="13" customFormat="1">
      <c r="A701" s="13"/>
      <c r="B701" s="233"/>
      <c r="C701" s="234"/>
      <c r="D701" s="235" t="s">
        <v>147</v>
      </c>
      <c r="E701" s="236" t="s">
        <v>19</v>
      </c>
      <c r="F701" s="237" t="s">
        <v>366</v>
      </c>
      <c r="G701" s="234"/>
      <c r="H701" s="236" t="s">
        <v>19</v>
      </c>
      <c r="I701" s="238"/>
      <c r="J701" s="234"/>
      <c r="K701" s="234"/>
      <c r="L701" s="239"/>
      <c r="M701" s="240"/>
      <c r="N701" s="241"/>
      <c r="O701" s="241"/>
      <c r="P701" s="241"/>
      <c r="Q701" s="241"/>
      <c r="R701" s="241"/>
      <c r="S701" s="241"/>
      <c r="T701" s="24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3" t="s">
        <v>147</v>
      </c>
      <c r="AU701" s="243" t="s">
        <v>84</v>
      </c>
      <c r="AV701" s="13" t="s">
        <v>82</v>
      </c>
      <c r="AW701" s="13" t="s">
        <v>36</v>
      </c>
      <c r="AX701" s="13" t="s">
        <v>74</v>
      </c>
      <c r="AY701" s="243" t="s">
        <v>135</v>
      </c>
    </row>
    <row r="702" s="13" customFormat="1">
      <c r="A702" s="13"/>
      <c r="B702" s="233"/>
      <c r="C702" s="234"/>
      <c r="D702" s="235" t="s">
        <v>147</v>
      </c>
      <c r="E702" s="236" t="s">
        <v>19</v>
      </c>
      <c r="F702" s="237" t="s">
        <v>495</v>
      </c>
      <c r="G702" s="234"/>
      <c r="H702" s="236" t="s">
        <v>19</v>
      </c>
      <c r="I702" s="238"/>
      <c r="J702" s="234"/>
      <c r="K702" s="234"/>
      <c r="L702" s="239"/>
      <c r="M702" s="240"/>
      <c r="N702" s="241"/>
      <c r="O702" s="241"/>
      <c r="P702" s="241"/>
      <c r="Q702" s="241"/>
      <c r="R702" s="241"/>
      <c r="S702" s="241"/>
      <c r="T702" s="242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3" t="s">
        <v>147</v>
      </c>
      <c r="AU702" s="243" t="s">
        <v>84</v>
      </c>
      <c r="AV702" s="13" t="s">
        <v>82</v>
      </c>
      <c r="AW702" s="13" t="s">
        <v>36</v>
      </c>
      <c r="AX702" s="13" t="s">
        <v>74</v>
      </c>
      <c r="AY702" s="243" t="s">
        <v>135</v>
      </c>
    </row>
    <row r="703" s="14" customFormat="1">
      <c r="A703" s="14"/>
      <c r="B703" s="244"/>
      <c r="C703" s="245"/>
      <c r="D703" s="235" t="s">
        <v>147</v>
      </c>
      <c r="E703" s="246" t="s">
        <v>19</v>
      </c>
      <c r="F703" s="247" t="s">
        <v>82</v>
      </c>
      <c r="G703" s="245"/>
      <c r="H703" s="248">
        <v>1</v>
      </c>
      <c r="I703" s="249"/>
      <c r="J703" s="245"/>
      <c r="K703" s="245"/>
      <c r="L703" s="250"/>
      <c r="M703" s="251"/>
      <c r="N703" s="252"/>
      <c r="O703" s="252"/>
      <c r="P703" s="252"/>
      <c r="Q703" s="252"/>
      <c r="R703" s="252"/>
      <c r="S703" s="252"/>
      <c r="T703" s="253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4" t="s">
        <v>147</v>
      </c>
      <c r="AU703" s="254" t="s">
        <v>84</v>
      </c>
      <c r="AV703" s="14" t="s">
        <v>84</v>
      </c>
      <c r="AW703" s="14" t="s">
        <v>36</v>
      </c>
      <c r="AX703" s="14" t="s">
        <v>74</v>
      </c>
      <c r="AY703" s="254" t="s">
        <v>135</v>
      </c>
    </row>
    <row r="704" s="13" customFormat="1">
      <c r="A704" s="13"/>
      <c r="B704" s="233"/>
      <c r="C704" s="234"/>
      <c r="D704" s="235" t="s">
        <v>147</v>
      </c>
      <c r="E704" s="236" t="s">
        <v>19</v>
      </c>
      <c r="F704" s="237" t="s">
        <v>469</v>
      </c>
      <c r="G704" s="234"/>
      <c r="H704" s="236" t="s">
        <v>19</v>
      </c>
      <c r="I704" s="238"/>
      <c r="J704" s="234"/>
      <c r="K704" s="234"/>
      <c r="L704" s="239"/>
      <c r="M704" s="240"/>
      <c r="N704" s="241"/>
      <c r="O704" s="241"/>
      <c r="P704" s="241"/>
      <c r="Q704" s="241"/>
      <c r="R704" s="241"/>
      <c r="S704" s="241"/>
      <c r="T704" s="242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3" t="s">
        <v>147</v>
      </c>
      <c r="AU704" s="243" t="s">
        <v>84</v>
      </c>
      <c r="AV704" s="13" t="s">
        <v>82</v>
      </c>
      <c r="AW704" s="13" t="s">
        <v>36</v>
      </c>
      <c r="AX704" s="13" t="s">
        <v>74</v>
      </c>
      <c r="AY704" s="243" t="s">
        <v>135</v>
      </c>
    </row>
    <row r="705" s="14" customFormat="1">
      <c r="A705" s="14"/>
      <c r="B705" s="244"/>
      <c r="C705" s="245"/>
      <c r="D705" s="235" t="s">
        <v>147</v>
      </c>
      <c r="E705" s="246" t="s">
        <v>19</v>
      </c>
      <c r="F705" s="247" t="s">
        <v>82</v>
      </c>
      <c r="G705" s="245"/>
      <c r="H705" s="248">
        <v>1</v>
      </c>
      <c r="I705" s="249"/>
      <c r="J705" s="245"/>
      <c r="K705" s="245"/>
      <c r="L705" s="250"/>
      <c r="M705" s="251"/>
      <c r="N705" s="252"/>
      <c r="O705" s="252"/>
      <c r="P705" s="252"/>
      <c r="Q705" s="252"/>
      <c r="R705" s="252"/>
      <c r="S705" s="252"/>
      <c r="T705" s="253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4" t="s">
        <v>147</v>
      </c>
      <c r="AU705" s="254" t="s">
        <v>84</v>
      </c>
      <c r="AV705" s="14" t="s">
        <v>84</v>
      </c>
      <c r="AW705" s="14" t="s">
        <v>36</v>
      </c>
      <c r="AX705" s="14" t="s">
        <v>74</v>
      </c>
      <c r="AY705" s="254" t="s">
        <v>135</v>
      </c>
    </row>
    <row r="706" s="15" customFormat="1">
      <c r="A706" s="15"/>
      <c r="B706" s="255"/>
      <c r="C706" s="256"/>
      <c r="D706" s="235" t="s">
        <v>147</v>
      </c>
      <c r="E706" s="257" t="s">
        <v>19</v>
      </c>
      <c r="F706" s="258" t="s">
        <v>152</v>
      </c>
      <c r="G706" s="256"/>
      <c r="H706" s="259">
        <v>2</v>
      </c>
      <c r="I706" s="260"/>
      <c r="J706" s="256"/>
      <c r="K706" s="256"/>
      <c r="L706" s="261"/>
      <c r="M706" s="262"/>
      <c r="N706" s="263"/>
      <c r="O706" s="263"/>
      <c r="P706" s="263"/>
      <c r="Q706" s="263"/>
      <c r="R706" s="263"/>
      <c r="S706" s="263"/>
      <c r="T706" s="264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65" t="s">
        <v>147</v>
      </c>
      <c r="AU706" s="265" t="s">
        <v>84</v>
      </c>
      <c r="AV706" s="15" t="s">
        <v>143</v>
      </c>
      <c r="AW706" s="15" t="s">
        <v>36</v>
      </c>
      <c r="AX706" s="15" t="s">
        <v>82</v>
      </c>
      <c r="AY706" s="265" t="s">
        <v>135</v>
      </c>
    </row>
    <row r="707" s="2" customFormat="1" ht="37.8" customHeight="1">
      <c r="A707" s="41"/>
      <c r="B707" s="42"/>
      <c r="C707" s="215" t="s">
        <v>678</v>
      </c>
      <c r="D707" s="215" t="s">
        <v>138</v>
      </c>
      <c r="E707" s="216" t="s">
        <v>679</v>
      </c>
      <c r="F707" s="217" t="s">
        <v>680</v>
      </c>
      <c r="G707" s="218" t="s">
        <v>270</v>
      </c>
      <c r="H707" s="219">
        <v>0.59599999999999997</v>
      </c>
      <c r="I707" s="220"/>
      <c r="J707" s="221">
        <f>ROUND(I707*H707,2)</f>
        <v>0</v>
      </c>
      <c r="K707" s="217" t="s">
        <v>142</v>
      </c>
      <c r="L707" s="47"/>
      <c r="M707" s="222" t="s">
        <v>19</v>
      </c>
      <c r="N707" s="223" t="s">
        <v>45</v>
      </c>
      <c r="O707" s="87"/>
      <c r="P707" s="224">
        <f>O707*H707</f>
        <v>0</v>
      </c>
      <c r="Q707" s="224">
        <v>0</v>
      </c>
      <c r="R707" s="224">
        <f>Q707*H707</f>
        <v>0</v>
      </c>
      <c r="S707" s="224">
        <v>0</v>
      </c>
      <c r="T707" s="225">
        <f>S707*H707</f>
        <v>0</v>
      </c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R707" s="226" t="s">
        <v>278</v>
      </c>
      <c r="AT707" s="226" t="s">
        <v>138</v>
      </c>
      <c r="AU707" s="226" t="s">
        <v>84</v>
      </c>
      <c r="AY707" s="20" t="s">
        <v>135</v>
      </c>
      <c r="BE707" s="227">
        <f>IF(N707="základní",J707,0)</f>
        <v>0</v>
      </c>
      <c r="BF707" s="227">
        <f>IF(N707="snížená",J707,0)</f>
        <v>0</v>
      </c>
      <c r="BG707" s="227">
        <f>IF(N707="zákl. přenesená",J707,0)</f>
        <v>0</v>
      </c>
      <c r="BH707" s="227">
        <f>IF(N707="sníž. přenesená",J707,0)</f>
        <v>0</v>
      </c>
      <c r="BI707" s="227">
        <f>IF(N707="nulová",J707,0)</f>
        <v>0</v>
      </c>
      <c r="BJ707" s="20" t="s">
        <v>82</v>
      </c>
      <c r="BK707" s="227">
        <f>ROUND(I707*H707,2)</f>
        <v>0</v>
      </c>
      <c r="BL707" s="20" t="s">
        <v>278</v>
      </c>
      <c r="BM707" s="226" t="s">
        <v>681</v>
      </c>
    </row>
    <row r="708" s="2" customFormat="1">
      <c r="A708" s="41"/>
      <c r="B708" s="42"/>
      <c r="C708" s="43"/>
      <c r="D708" s="228" t="s">
        <v>145</v>
      </c>
      <c r="E708" s="43"/>
      <c r="F708" s="229" t="s">
        <v>682</v>
      </c>
      <c r="G708" s="43"/>
      <c r="H708" s="43"/>
      <c r="I708" s="230"/>
      <c r="J708" s="43"/>
      <c r="K708" s="43"/>
      <c r="L708" s="47"/>
      <c r="M708" s="231"/>
      <c r="N708" s="232"/>
      <c r="O708" s="87"/>
      <c r="P708" s="87"/>
      <c r="Q708" s="87"/>
      <c r="R708" s="87"/>
      <c r="S708" s="87"/>
      <c r="T708" s="88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T708" s="20" t="s">
        <v>145</v>
      </c>
      <c r="AU708" s="20" t="s">
        <v>84</v>
      </c>
    </row>
    <row r="709" s="12" customFormat="1" ht="22.8" customHeight="1">
      <c r="A709" s="12"/>
      <c r="B709" s="199"/>
      <c r="C709" s="200"/>
      <c r="D709" s="201" t="s">
        <v>73</v>
      </c>
      <c r="E709" s="213" t="s">
        <v>683</v>
      </c>
      <c r="F709" s="213" t="s">
        <v>684</v>
      </c>
      <c r="G709" s="200"/>
      <c r="H709" s="200"/>
      <c r="I709" s="203"/>
      <c r="J709" s="214">
        <f>BK709</f>
        <v>0</v>
      </c>
      <c r="K709" s="200"/>
      <c r="L709" s="205"/>
      <c r="M709" s="206"/>
      <c r="N709" s="207"/>
      <c r="O709" s="207"/>
      <c r="P709" s="208">
        <f>SUM(P710:P904)</f>
        <v>0</v>
      </c>
      <c r="Q709" s="207"/>
      <c r="R709" s="208">
        <f>SUM(R710:R904)</f>
        <v>0.11048</v>
      </c>
      <c r="S709" s="207"/>
      <c r="T709" s="209">
        <f>SUM(T710:T904)</f>
        <v>0</v>
      </c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R709" s="210" t="s">
        <v>84</v>
      </c>
      <c r="AT709" s="211" t="s">
        <v>73</v>
      </c>
      <c r="AU709" s="211" t="s">
        <v>82</v>
      </c>
      <c r="AY709" s="210" t="s">
        <v>135</v>
      </c>
      <c r="BK709" s="212">
        <f>SUM(BK710:BK904)</f>
        <v>0</v>
      </c>
    </row>
    <row r="710" s="2" customFormat="1" ht="24.15" customHeight="1">
      <c r="A710" s="41"/>
      <c r="B710" s="42"/>
      <c r="C710" s="215" t="s">
        <v>685</v>
      </c>
      <c r="D710" s="215" t="s">
        <v>138</v>
      </c>
      <c r="E710" s="216" t="s">
        <v>686</v>
      </c>
      <c r="F710" s="217" t="s">
        <v>687</v>
      </c>
      <c r="G710" s="218" t="s">
        <v>314</v>
      </c>
      <c r="H710" s="219">
        <v>5</v>
      </c>
      <c r="I710" s="220"/>
      <c r="J710" s="221">
        <f>ROUND(I710*H710,2)</f>
        <v>0</v>
      </c>
      <c r="K710" s="217" t="s">
        <v>142</v>
      </c>
      <c r="L710" s="47"/>
      <c r="M710" s="222" t="s">
        <v>19</v>
      </c>
      <c r="N710" s="223" t="s">
        <v>45</v>
      </c>
      <c r="O710" s="87"/>
      <c r="P710" s="224">
        <f>O710*H710</f>
        <v>0</v>
      </c>
      <c r="Q710" s="224">
        <v>0</v>
      </c>
      <c r="R710" s="224">
        <f>Q710*H710</f>
        <v>0</v>
      </c>
      <c r="S710" s="224">
        <v>0</v>
      </c>
      <c r="T710" s="225">
        <f>S710*H710</f>
        <v>0</v>
      </c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R710" s="226" t="s">
        <v>278</v>
      </c>
      <c r="AT710" s="226" t="s">
        <v>138</v>
      </c>
      <c r="AU710" s="226" t="s">
        <v>84</v>
      </c>
      <c r="AY710" s="20" t="s">
        <v>135</v>
      </c>
      <c r="BE710" s="227">
        <f>IF(N710="základní",J710,0)</f>
        <v>0</v>
      </c>
      <c r="BF710" s="227">
        <f>IF(N710="snížená",J710,0)</f>
        <v>0</v>
      </c>
      <c r="BG710" s="227">
        <f>IF(N710="zákl. přenesená",J710,0)</f>
        <v>0</v>
      </c>
      <c r="BH710" s="227">
        <f>IF(N710="sníž. přenesená",J710,0)</f>
        <v>0</v>
      </c>
      <c r="BI710" s="227">
        <f>IF(N710="nulová",J710,0)</f>
        <v>0</v>
      </c>
      <c r="BJ710" s="20" t="s">
        <v>82</v>
      </c>
      <c r="BK710" s="227">
        <f>ROUND(I710*H710,2)</f>
        <v>0</v>
      </c>
      <c r="BL710" s="20" t="s">
        <v>278</v>
      </c>
      <c r="BM710" s="226" t="s">
        <v>688</v>
      </c>
    </row>
    <row r="711" s="2" customFormat="1">
      <c r="A711" s="41"/>
      <c r="B711" s="42"/>
      <c r="C711" s="43"/>
      <c r="D711" s="228" t="s">
        <v>145</v>
      </c>
      <c r="E711" s="43"/>
      <c r="F711" s="229" t="s">
        <v>689</v>
      </c>
      <c r="G711" s="43"/>
      <c r="H711" s="43"/>
      <c r="I711" s="230"/>
      <c r="J711" s="43"/>
      <c r="K711" s="43"/>
      <c r="L711" s="47"/>
      <c r="M711" s="231"/>
      <c r="N711" s="232"/>
      <c r="O711" s="87"/>
      <c r="P711" s="87"/>
      <c r="Q711" s="87"/>
      <c r="R711" s="87"/>
      <c r="S711" s="87"/>
      <c r="T711" s="88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T711" s="20" t="s">
        <v>145</v>
      </c>
      <c r="AU711" s="20" t="s">
        <v>84</v>
      </c>
    </row>
    <row r="712" s="13" customFormat="1">
      <c r="A712" s="13"/>
      <c r="B712" s="233"/>
      <c r="C712" s="234"/>
      <c r="D712" s="235" t="s">
        <v>147</v>
      </c>
      <c r="E712" s="236" t="s">
        <v>19</v>
      </c>
      <c r="F712" s="237" t="s">
        <v>366</v>
      </c>
      <c r="G712" s="234"/>
      <c r="H712" s="236" t="s">
        <v>19</v>
      </c>
      <c r="I712" s="238"/>
      <c r="J712" s="234"/>
      <c r="K712" s="234"/>
      <c r="L712" s="239"/>
      <c r="M712" s="240"/>
      <c r="N712" s="241"/>
      <c r="O712" s="241"/>
      <c r="P712" s="241"/>
      <c r="Q712" s="241"/>
      <c r="R712" s="241"/>
      <c r="S712" s="241"/>
      <c r="T712" s="24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3" t="s">
        <v>147</v>
      </c>
      <c r="AU712" s="243" t="s">
        <v>84</v>
      </c>
      <c r="AV712" s="13" t="s">
        <v>82</v>
      </c>
      <c r="AW712" s="13" t="s">
        <v>36</v>
      </c>
      <c r="AX712" s="13" t="s">
        <v>74</v>
      </c>
      <c r="AY712" s="243" t="s">
        <v>135</v>
      </c>
    </row>
    <row r="713" s="13" customFormat="1">
      <c r="A713" s="13"/>
      <c r="B713" s="233"/>
      <c r="C713" s="234"/>
      <c r="D713" s="235" t="s">
        <v>147</v>
      </c>
      <c r="E713" s="236" t="s">
        <v>19</v>
      </c>
      <c r="F713" s="237" t="s">
        <v>537</v>
      </c>
      <c r="G713" s="234"/>
      <c r="H713" s="236" t="s">
        <v>19</v>
      </c>
      <c r="I713" s="238"/>
      <c r="J713" s="234"/>
      <c r="K713" s="234"/>
      <c r="L713" s="239"/>
      <c r="M713" s="240"/>
      <c r="N713" s="241"/>
      <c r="O713" s="241"/>
      <c r="P713" s="241"/>
      <c r="Q713" s="241"/>
      <c r="R713" s="241"/>
      <c r="S713" s="241"/>
      <c r="T713" s="242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3" t="s">
        <v>147</v>
      </c>
      <c r="AU713" s="243" t="s">
        <v>84</v>
      </c>
      <c r="AV713" s="13" t="s">
        <v>82</v>
      </c>
      <c r="AW713" s="13" t="s">
        <v>36</v>
      </c>
      <c r="AX713" s="13" t="s">
        <v>74</v>
      </c>
      <c r="AY713" s="243" t="s">
        <v>135</v>
      </c>
    </row>
    <row r="714" s="13" customFormat="1">
      <c r="A714" s="13"/>
      <c r="B714" s="233"/>
      <c r="C714" s="234"/>
      <c r="D714" s="235" t="s">
        <v>147</v>
      </c>
      <c r="E714" s="236" t="s">
        <v>19</v>
      </c>
      <c r="F714" s="237" t="s">
        <v>417</v>
      </c>
      <c r="G714" s="234"/>
      <c r="H714" s="236" t="s">
        <v>19</v>
      </c>
      <c r="I714" s="238"/>
      <c r="J714" s="234"/>
      <c r="K714" s="234"/>
      <c r="L714" s="239"/>
      <c r="M714" s="240"/>
      <c r="N714" s="241"/>
      <c r="O714" s="241"/>
      <c r="P714" s="241"/>
      <c r="Q714" s="241"/>
      <c r="R714" s="241"/>
      <c r="S714" s="241"/>
      <c r="T714" s="242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3" t="s">
        <v>147</v>
      </c>
      <c r="AU714" s="243" t="s">
        <v>84</v>
      </c>
      <c r="AV714" s="13" t="s">
        <v>82</v>
      </c>
      <c r="AW714" s="13" t="s">
        <v>36</v>
      </c>
      <c r="AX714" s="13" t="s">
        <v>74</v>
      </c>
      <c r="AY714" s="243" t="s">
        <v>135</v>
      </c>
    </row>
    <row r="715" s="14" customFormat="1">
      <c r="A715" s="14"/>
      <c r="B715" s="244"/>
      <c r="C715" s="245"/>
      <c r="D715" s="235" t="s">
        <v>147</v>
      </c>
      <c r="E715" s="246" t="s">
        <v>19</v>
      </c>
      <c r="F715" s="247" t="s">
        <v>82</v>
      </c>
      <c r="G715" s="245"/>
      <c r="H715" s="248">
        <v>1</v>
      </c>
      <c r="I715" s="249"/>
      <c r="J715" s="245"/>
      <c r="K715" s="245"/>
      <c r="L715" s="250"/>
      <c r="M715" s="251"/>
      <c r="N715" s="252"/>
      <c r="O715" s="252"/>
      <c r="P715" s="252"/>
      <c r="Q715" s="252"/>
      <c r="R715" s="252"/>
      <c r="S715" s="252"/>
      <c r="T715" s="253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4" t="s">
        <v>147</v>
      </c>
      <c r="AU715" s="254" t="s">
        <v>84</v>
      </c>
      <c r="AV715" s="14" t="s">
        <v>84</v>
      </c>
      <c r="AW715" s="14" t="s">
        <v>36</v>
      </c>
      <c r="AX715" s="14" t="s">
        <v>74</v>
      </c>
      <c r="AY715" s="254" t="s">
        <v>135</v>
      </c>
    </row>
    <row r="716" s="13" customFormat="1">
      <c r="A716" s="13"/>
      <c r="B716" s="233"/>
      <c r="C716" s="234"/>
      <c r="D716" s="235" t="s">
        <v>147</v>
      </c>
      <c r="E716" s="236" t="s">
        <v>19</v>
      </c>
      <c r="F716" s="237" t="s">
        <v>436</v>
      </c>
      <c r="G716" s="234"/>
      <c r="H716" s="236" t="s">
        <v>19</v>
      </c>
      <c r="I716" s="238"/>
      <c r="J716" s="234"/>
      <c r="K716" s="234"/>
      <c r="L716" s="239"/>
      <c r="M716" s="240"/>
      <c r="N716" s="241"/>
      <c r="O716" s="241"/>
      <c r="P716" s="241"/>
      <c r="Q716" s="241"/>
      <c r="R716" s="241"/>
      <c r="S716" s="241"/>
      <c r="T716" s="242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3" t="s">
        <v>147</v>
      </c>
      <c r="AU716" s="243" t="s">
        <v>84</v>
      </c>
      <c r="AV716" s="13" t="s">
        <v>82</v>
      </c>
      <c r="AW716" s="13" t="s">
        <v>36</v>
      </c>
      <c r="AX716" s="13" t="s">
        <v>74</v>
      </c>
      <c r="AY716" s="243" t="s">
        <v>135</v>
      </c>
    </row>
    <row r="717" s="14" customFormat="1">
      <c r="A717" s="14"/>
      <c r="B717" s="244"/>
      <c r="C717" s="245"/>
      <c r="D717" s="235" t="s">
        <v>147</v>
      </c>
      <c r="E717" s="246" t="s">
        <v>19</v>
      </c>
      <c r="F717" s="247" t="s">
        <v>82</v>
      </c>
      <c r="G717" s="245"/>
      <c r="H717" s="248">
        <v>1</v>
      </c>
      <c r="I717" s="249"/>
      <c r="J717" s="245"/>
      <c r="K717" s="245"/>
      <c r="L717" s="250"/>
      <c r="M717" s="251"/>
      <c r="N717" s="252"/>
      <c r="O717" s="252"/>
      <c r="P717" s="252"/>
      <c r="Q717" s="252"/>
      <c r="R717" s="252"/>
      <c r="S717" s="252"/>
      <c r="T717" s="253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4" t="s">
        <v>147</v>
      </c>
      <c r="AU717" s="254" t="s">
        <v>84</v>
      </c>
      <c r="AV717" s="14" t="s">
        <v>84</v>
      </c>
      <c r="AW717" s="14" t="s">
        <v>36</v>
      </c>
      <c r="AX717" s="14" t="s">
        <v>74</v>
      </c>
      <c r="AY717" s="254" t="s">
        <v>135</v>
      </c>
    </row>
    <row r="718" s="13" customFormat="1">
      <c r="A718" s="13"/>
      <c r="B718" s="233"/>
      <c r="C718" s="234"/>
      <c r="D718" s="235" t="s">
        <v>147</v>
      </c>
      <c r="E718" s="236" t="s">
        <v>19</v>
      </c>
      <c r="F718" s="237" t="s">
        <v>438</v>
      </c>
      <c r="G718" s="234"/>
      <c r="H718" s="236" t="s">
        <v>19</v>
      </c>
      <c r="I718" s="238"/>
      <c r="J718" s="234"/>
      <c r="K718" s="234"/>
      <c r="L718" s="239"/>
      <c r="M718" s="240"/>
      <c r="N718" s="241"/>
      <c r="O718" s="241"/>
      <c r="P718" s="241"/>
      <c r="Q718" s="241"/>
      <c r="R718" s="241"/>
      <c r="S718" s="241"/>
      <c r="T718" s="242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3" t="s">
        <v>147</v>
      </c>
      <c r="AU718" s="243" t="s">
        <v>84</v>
      </c>
      <c r="AV718" s="13" t="s">
        <v>82</v>
      </c>
      <c r="AW718" s="13" t="s">
        <v>36</v>
      </c>
      <c r="AX718" s="13" t="s">
        <v>74</v>
      </c>
      <c r="AY718" s="243" t="s">
        <v>135</v>
      </c>
    </row>
    <row r="719" s="14" customFormat="1">
      <c r="A719" s="14"/>
      <c r="B719" s="244"/>
      <c r="C719" s="245"/>
      <c r="D719" s="235" t="s">
        <v>147</v>
      </c>
      <c r="E719" s="246" t="s">
        <v>19</v>
      </c>
      <c r="F719" s="247" t="s">
        <v>82</v>
      </c>
      <c r="G719" s="245"/>
      <c r="H719" s="248">
        <v>1</v>
      </c>
      <c r="I719" s="249"/>
      <c r="J719" s="245"/>
      <c r="K719" s="245"/>
      <c r="L719" s="250"/>
      <c r="M719" s="251"/>
      <c r="N719" s="252"/>
      <c r="O719" s="252"/>
      <c r="P719" s="252"/>
      <c r="Q719" s="252"/>
      <c r="R719" s="252"/>
      <c r="S719" s="252"/>
      <c r="T719" s="253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4" t="s">
        <v>147</v>
      </c>
      <c r="AU719" s="254" t="s">
        <v>84</v>
      </c>
      <c r="AV719" s="14" t="s">
        <v>84</v>
      </c>
      <c r="AW719" s="14" t="s">
        <v>36</v>
      </c>
      <c r="AX719" s="14" t="s">
        <v>74</v>
      </c>
      <c r="AY719" s="254" t="s">
        <v>135</v>
      </c>
    </row>
    <row r="720" s="16" customFormat="1">
      <c r="A720" s="16"/>
      <c r="B720" s="266"/>
      <c r="C720" s="267"/>
      <c r="D720" s="235" t="s">
        <v>147</v>
      </c>
      <c r="E720" s="268" t="s">
        <v>19</v>
      </c>
      <c r="F720" s="269" t="s">
        <v>251</v>
      </c>
      <c r="G720" s="267"/>
      <c r="H720" s="270">
        <v>3</v>
      </c>
      <c r="I720" s="271"/>
      <c r="J720" s="267"/>
      <c r="K720" s="267"/>
      <c r="L720" s="272"/>
      <c r="M720" s="273"/>
      <c r="N720" s="274"/>
      <c r="O720" s="274"/>
      <c r="P720" s="274"/>
      <c r="Q720" s="274"/>
      <c r="R720" s="274"/>
      <c r="S720" s="274"/>
      <c r="T720" s="275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T720" s="276" t="s">
        <v>147</v>
      </c>
      <c r="AU720" s="276" t="s">
        <v>84</v>
      </c>
      <c r="AV720" s="16" t="s">
        <v>157</v>
      </c>
      <c r="AW720" s="16" t="s">
        <v>36</v>
      </c>
      <c r="AX720" s="16" t="s">
        <v>74</v>
      </c>
      <c r="AY720" s="276" t="s">
        <v>135</v>
      </c>
    </row>
    <row r="721" s="13" customFormat="1">
      <c r="A721" s="13"/>
      <c r="B721" s="233"/>
      <c r="C721" s="234"/>
      <c r="D721" s="235" t="s">
        <v>147</v>
      </c>
      <c r="E721" s="236" t="s">
        <v>19</v>
      </c>
      <c r="F721" s="237" t="s">
        <v>538</v>
      </c>
      <c r="G721" s="234"/>
      <c r="H721" s="236" t="s">
        <v>19</v>
      </c>
      <c r="I721" s="238"/>
      <c r="J721" s="234"/>
      <c r="K721" s="234"/>
      <c r="L721" s="239"/>
      <c r="M721" s="240"/>
      <c r="N721" s="241"/>
      <c r="O721" s="241"/>
      <c r="P721" s="241"/>
      <c r="Q721" s="241"/>
      <c r="R721" s="241"/>
      <c r="S721" s="241"/>
      <c r="T721" s="24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3" t="s">
        <v>147</v>
      </c>
      <c r="AU721" s="243" t="s">
        <v>84</v>
      </c>
      <c r="AV721" s="13" t="s">
        <v>82</v>
      </c>
      <c r="AW721" s="13" t="s">
        <v>36</v>
      </c>
      <c r="AX721" s="13" t="s">
        <v>74</v>
      </c>
      <c r="AY721" s="243" t="s">
        <v>135</v>
      </c>
    </row>
    <row r="722" s="13" customFormat="1">
      <c r="A722" s="13"/>
      <c r="B722" s="233"/>
      <c r="C722" s="234"/>
      <c r="D722" s="235" t="s">
        <v>147</v>
      </c>
      <c r="E722" s="236" t="s">
        <v>19</v>
      </c>
      <c r="F722" s="237" t="s">
        <v>419</v>
      </c>
      <c r="G722" s="234"/>
      <c r="H722" s="236" t="s">
        <v>19</v>
      </c>
      <c r="I722" s="238"/>
      <c r="J722" s="234"/>
      <c r="K722" s="234"/>
      <c r="L722" s="239"/>
      <c r="M722" s="240"/>
      <c r="N722" s="241"/>
      <c r="O722" s="241"/>
      <c r="P722" s="241"/>
      <c r="Q722" s="241"/>
      <c r="R722" s="241"/>
      <c r="S722" s="241"/>
      <c r="T722" s="242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3" t="s">
        <v>147</v>
      </c>
      <c r="AU722" s="243" t="s">
        <v>84</v>
      </c>
      <c r="AV722" s="13" t="s">
        <v>82</v>
      </c>
      <c r="AW722" s="13" t="s">
        <v>36</v>
      </c>
      <c r="AX722" s="13" t="s">
        <v>74</v>
      </c>
      <c r="AY722" s="243" t="s">
        <v>135</v>
      </c>
    </row>
    <row r="723" s="14" customFormat="1">
      <c r="A723" s="14"/>
      <c r="B723" s="244"/>
      <c r="C723" s="245"/>
      <c r="D723" s="235" t="s">
        <v>147</v>
      </c>
      <c r="E723" s="246" t="s">
        <v>19</v>
      </c>
      <c r="F723" s="247" t="s">
        <v>82</v>
      </c>
      <c r="G723" s="245"/>
      <c r="H723" s="248">
        <v>1</v>
      </c>
      <c r="I723" s="249"/>
      <c r="J723" s="245"/>
      <c r="K723" s="245"/>
      <c r="L723" s="250"/>
      <c r="M723" s="251"/>
      <c r="N723" s="252"/>
      <c r="O723" s="252"/>
      <c r="P723" s="252"/>
      <c r="Q723" s="252"/>
      <c r="R723" s="252"/>
      <c r="S723" s="252"/>
      <c r="T723" s="253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4" t="s">
        <v>147</v>
      </c>
      <c r="AU723" s="254" t="s">
        <v>84</v>
      </c>
      <c r="AV723" s="14" t="s">
        <v>84</v>
      </c>
      <c r="AW723" s="14" t="s">
        <v>36</v>
      </c>
      <c r="AX723" s="14" t="s">
        <v>74</v>
      </c>
      <c r="AY723" s="254" t="s">
        <v>135</v>
      </c>
    </row>
    <row r="724" s="16" customFormat="1">
      <c r="A724" s="16"/>
      <c r="B724" s="266"/>
      <c r="C724" s="267"/>
      <c r="D724" s="235" t="s">
        <v>147</v>
      </c>
      <c r="E724" s="268" t="s">
        <v>19</v>
      </c>
      <c r="F724" s="269" t="s">
        <v>251</v>
      </c>
      <c r="G724" s="267"/>
      <c r="H724" s="270">
        <v>1</v>
      </c>
      <c r="I724" s="271"/>
      <c r="J724" s="267"/>
      <c r="K724" s="267"/>
      <c r="L724" s="272"/>
      <c r="M724" s="273"/>
      <c r="N724" s="274"/>
      <c r="O724" s="274"/>
      <c r="P724" s="274"/>
      <c r="Q724" s="274"/>
      <c r="R724" s="274"/>
      <c r="S724" s="274"/>
      <c r="T724" s="275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T724" s="276" t="s">
        <v>147</v>
      </c>
      <c r="AU724" s="276" t="s">
        <v>84</v>
      </c>
      <c r="AV724" s="16" t="s">
        <v>157</v>
      </c>
      <c r="AW724" s="16" t="s">
        <v>36</v>
      </c>
      <c r="AX724" s="16" t="s">
        <v>74</v>
      </c>
      <c r="AY724" s="276" t="s">
        <v>135</v>
      </c>
    </row>
    <row r="725" s="13" customFormat="1">
      <c r="A725" s="13"/>
      <c r="B725" s="233"/>
      <c r="C725" s="234"/>
      <c r="D725" s="235" t="s">
        <v>147</v>
      </c>
      <c r="E725" s="236" t="s">
        <v>19</v>
      </c>
      <c r="F725" s="237" t="s">
        <v>539</v>
      </c>
      <c r="G725" s="234"/>
      <c r="H725" s="236" t="s">
        <v>19</v>
      </c>
      <c r="I725" s="238"/>
      <c r="J725" s="234"/>
      <c r="K725" s="234"/>
      <c r="L725" s="239"/>
      <c r="M725" s="240"/>
      <c r="N725" s="241"/>
      <c r="O725" s="241"/>
      <c r="P725" s="241"/>
      <c r="Q725" s="241"/>
      <c r="R725" s="241"/>
      <c r="S725" s="241"/>
      <c r="T725" s="242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3" t="s">
        <v>147</v>
      </c>
      <c r="AU725" s="243" t="s">
        <v>84</v>
      </c>
      <c r="AV725" s="13" t="s">
        <v>82</v>
      </c>
      <c r="AW725" s="13" t="s">
        <v>36</v>
      </c>
      <c r="AX725" s="13" t="s">
        <v>74</v>
      </c>
      <c r="AY725" s="243" t="s">
        <v>135</v>
      </c>
    </row>
    <row r="726" s="13" customFormat="1">
      <c r="A726" s="13"/>
      <c r="B726" s="233"/>
      <c r="C726" s="234"/>
      <c r="D726" s="235" t="s">
        <v>147</v>
      </c>
      <c r="E726" s="236" t="s">
        <v>19</v>
      </c>
      <c r="F726" s="237" t="s">
        <v>540</v>
      </c>
      <c r="G726" s="234"/>
      <c r="H726" s="236" t="s">
        <v>19</v>
      </c>
      <c r="I726" s="238"/>
      <c r="J726" s="234"/>
      <c r="K726" s="234"/>
      <c r="L726" s="239"/>
      <c r="M726" s="240"/>
      <c r="N726" s="241"/>
      <c r="O726" s="241"/>
      <c r="P726" s="241"/>
      <c r="Q726" s="241"/>
      <c r="R726" s="241"/>
      <c r="S726" s="241"/>
      <c r="T726" s="242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3" t="s">
        <v>147</v>
      </c>
      <c r="AU726" s="243" t="s">
        <v>84</v>
      </c>
      <c r="AV726" s="13" t="s">
        <v>82</v>
      </c>
      <c r="AW726" s="13" t="s">
        <v>36</v>
      </c>
      <c r="AX726" s="13" t="s">
        <v>74</v>
      </c>
      <c r="AY726" s="243" t="s">
        <v>135</v>
      </c>
    </row>
    <row r="727" s="14" customFormat="1">
      <c r="A727" s="14"/>
      <c r="B727" s="244"/>
      <c r="C727" s="245"/>
      <c r="D727" s="235" t="s">
        <v>147</v>
      </c>
      <c r="E727" s="246" t="s">
        <v>19</v>
      </c>
      <c r="F727" s="247" t="s">
        <v>82</v>
      </c>
      <c r="G727" s="245"/>
      <c r="H727" s="248">
        <v>1</v>
      </c>
      <c r="I727" s="249"/>
      <c r="J727" s="245"/>
      <c r="K727" s="245"/>
      <c r="L727" s="250"/>
      <c r="M727" s="251"/>
      <c r="N727" s="252"/>
      <c r="O727" s="252"/>
      <c r="P727" s="252"/>
      <c r="Q727" s="252"/>
      <c r="R727" s="252"/>
      <c r="S727" s="252"/>
      <c r="T727" s="25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4" t="s">
        <v>147</v>
      </c>
      <c r="AU727" s="254" t="s">
        <v>84</v>
      </c>
      <c r="AV727" s="14" t="s">
        <v>84</v>
      </c>
      <c r="AW727" s="14" t="s">
        <v>36</v>
      </c>
      <c r="AX727" s="14" t="s">
        <v>74</v>
      </c>
      <c r="AY727" s="254" t="s">
        <v>135</v>
      </c>
    </row>
    <row r="728" s="16" customFormat="1">
      <c r="A728" s="16"/>
      <c r="B728" s="266"/>
      <c r="C728" s="267"/>
      <c r="D728" s="235" t="s">
        <v>147</v>
      </c>
      <c r="E728" s="268" t="s">
        <v>19</v>
      </c>
      <c r="F728" s="269" t="s">
        <v>251</v>
      </c>
      <c r="G728" s="267"/>
      <c r="H728" s="270">
        <v>1</v>
      </c>
      <c r="I728" s="271"/>
      <c r="J728" s="267"/>
      <c r="K728" s="267"/>
      <c r="L728" s="272"/>
      <c r="M728" s="273"/>
      <c r="N728" s="274"/>
      <c r="O728" s="274"/>
      <c r="P728" s="274"/>
      <c r="Q728" s="274"/>
      <c r="R728" s="274"/>
      <c r="S728" s="274"/>
      <c r="T728" s="275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T728" s="276" t="s">
        <v>147</v>
      </c>
      <c r="AU728" s="276" t="s">
        <v>84</v>
      </c>
      <c r="AV728" s="16" t="s">
        <v>157</v>
      </c>
      <c r="AW728" s="16" t="s">
        <v>36</v>
      </c>
      <c r="AX728" s="16" t="s">
        <v>74</v>
      </c>
      <c r="AY728" s="276" t="s">
        <v>135</v>
      </c>
    </row>
    <row r="729" s="15" customFormat="1">
      <c r="A729" s="15"/>
      <c r="B729" s="255"/>
      <c r="C729" s="256"/>
      <c r="D729" s="235" t="s">
        <v>147</v>
      </c>
      <c r="E729" s="257" t="s">
        <v>19</v>
      </c>
      <c r="F729" s="258" t="s">
        <v>152</v>
      </c>
      <c r="G729" s="256"/>
      <c r="H729" s="259">
        <v>5</v>
      </c>
      <c r="I729" s="260"/>
      <c r="J729" s="256"/>
      <c r="K729" s="256"/>
      <c r="L729" s="261"/>
      <c r="M729" s="262"/>
      <c r="N729" s="263"/>
      <c r="O729" s="263"/>
      <c r="P729" s="263"/>
      <c r="Q729" s="263"/>
      <c r="R729" s="263"/>
      <c r="S729" s="263"/>
      <c r="T729" s="264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65" t="s">
        <v>147</v>
      </c>
      <c r="AU729" s="265" t="s">
        <v>84</v>
      </c>
      <c r="AV729" s="15" t="s">
        <v>143</v>
      </c>
      <c r="AW729" s="15" t="s">
        <v>36</v>
      </c>
      <c r="AX729" s="15" t="s">
        <v>82</v>
      </c>
      <c r="AY729" s="265" t="s">
        <v>135</v>
      </c>
    </row>
    <row r="730" s="2" customFormat="1" ht="16.5" customHeight="1">
      <c r="A730" s="41"/>
      <c r="B730" s="42"/>
      <c r="C730" s="283" t="s">
        <v>690</v>
      </c>
      <c r="D730" s="283" t="s">
        <v>367</v>
      </c>
      <c r="E730" s="284" t="s">
        <v>691</v>
      </c>
      <c r="F730" s="285" t="s">
        <v>692</v>
      </c>
      <c r="G730" s="286" t="s">
        <v>314</v>
      </c>
      <c r="H730" s="287">
        <v>3</v>
      </c>
      <c r="I730" s="288"/>
      <c r="J730" s="289">
        <f>ROUND(I730*H730,2)</f>
        <v>0</v>
      </c>
      <c r="K730" s="285" t="s">
        <v>142</v>
      </c>
      <c r="L730" s="290"/>
      <c r="M730" s="291" t="s">
        <v>19</v>
      </c>
      <c r="N730" s="292" t="s">
        <v>45</v>
      </c>
      <c r="O730" s="87"/>
      <c r="P730" s="224">
        <f>O730*H730</f>
        <v>0</v>
      </c>
      <c r="Q730" s="224">
        <v>0.016</v>
      </c>
      <c r="R730" s="224">
        <f>Q730*H730</f>
        <v>0.048000000000000001</v>
      </c>
      <c r="S730" s="224">
        <v>0</v>
      </c>
      <c r="T730" s="225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26" t="s">
        <v>572</v>
      </c>
      <c r="AT730" s="226" t="s">
        <v>367</v>
      </c>
      <c r="AU730" s="226" t="s">
        <v>84</v>
      </c>
      <c r="AY730" s="20" t="s">
        <v>135</v>
      </c>
      <c r="BE730" s="227">
        <f>IF(N730="základní",J730,0)</f>
        <v>0</v>
      </c>
      <c r="BF730" s="227">
        <f>IF(N730="snížená",J730,0)</f>
        <v>0</v>
      </c>
      <c r="BG730" s="227">
        <f>IF(N730="zákl. přenesená",J730,0)</f>
        <v>0</v>
      </c>
      <c r="BH730" s="227">
        <f>IF(N730="sníž. přenesená",J730,0)</f>
        <v>0</v>
      </c>
      <c r="BI730" s="227">
        <f>IF(N730="nulová",J730,0)</f>
        <v>0</v>
      </c>
      <c r="BJ730" s="20" t="s">
        <v>82</v>
      </c>
      <c r="BK730" s="227">
        <f>ROUND(I730*H730,2)</f>
        <v>0</v>
      </c>
      <c r="BL730" s="20" t="s">
        <v>278</v>
      </c>
      <c r="BM730" s="226" t="s">
        <v>693</v>
      </c>
    </row>
    <row r="731" s="13" customFormat="1">
      <c r="A731" s="13"/>
      <c r="B731" s="233"/>
      <c r="C731" s="234"/>
      <c r="D731" s="235" t="s">
        <v>147</v>
      </c>
      <c r="E731" s="236" t="s">
        <v>19</v>
      </c>
      <c r="F731" s="237" t="s">
        <v>366</v>
      </c>
      <c r="G731" s="234"/>
      <c r="H731" s="236" t="s">
        <v>19</v>
      </c>
      <c r="I731" s="238"/>
      <c r="J731" s="234"/>
      <c r="K731" s="234"/>
      <c r="L731" s="239"/>
      <c r="M731" s="240"/>
      <c r="N731" s="241"/>
      <c r="O731" s="241"/>
      <c r="P731" s="241"/>
      <c r="Q731" s="241"/>
      <c r="R731" s="241"/>
      <c r="S731" s="241"/>
      <c r="T731" s="24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3" t="s">
        <v>147</v>
      </c>
      <c r="AU731" s="243" t="s">
        <v>84</v>
      </c>
      <c r="AV731" s="13" t="s">
        <v>82</v>
      </c>
      <c r="AW731" s="13" t="s">
        <v>36</v>
      </c>
      <c r="AX731" s="13" t="s">
        <v>74</v>
      </c>
      <c r="AY731" s="243" t="s">
        <v>135</v>
      </c>
    </row>
    <row r="732" s="13" customFormat="1">
      <c r="A732" s="13"/>
      <c r="B732" s="233"/>
      <c r="C732" s="234"/>
      <c r="D732" s="235" t="s">
        <v>147</v>
      </c>
      <c r="E732" s="236" t="s">
        <v>19</v>
      </c>
      <c r="F732" s="237" t="s">
        <v>537</v>
      </c>
      <c r="G732" s="234"/>
      <c r="H732" s="236" t="s">
        <v>19</v>
      </c>
      <c r="I732" s="238"/>
      <c r="J732" s="234"/>
      <c r="K732" s="234"/>
      <c r="L732" s="239"/>
      <c r="M732" s="240"/>
      <c r="N732" s="241"/>
      <c r="O732" s="241"/>
      <c r="P732" s="241"/>
      <c r="Q732" s="241"/>
      <c r="R732" s="241"/>
      <c r="S732" s="241"/>
      <c r="T732" s="242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3" t="s">
        <v>147</v>
      </c>
      <c r="AU732" s="243" t="s">
        <v>84</v>
      </c>
      <c r="AV732" s="13" t="s">
        <v>82</v>
      </c>
      <c r="AW732" s="13" t="s">
        <v>36</v>
      </c>
      <c r="AX732" s="13" t="s">
        <v>74</v>
      </c>
      <c r="AY732" s="243" t="s">
        <v>135</v>
      </c>
    </row>
    <row r="733" s="13" customFormat="1">
      <c r="A733" s="13"/>
      <c r="B733" s="233"/>
      <c r="C733" s="234"/>
      <c r="D733" s="235" t="s">
        <v>147</v>
      </c>
      <c r="E733" s="236" t="s">
        <v>19</v>
      </c>
      <c r="F733" s="237" t="s">
        <v>417</v>
      </c>
      <c r="G733" s="234"/>
      <c r="H733" s="236" t="s">
        <v>19</v>
      </c>
      <c r="I733" s="238"/>
      <c r="J733" s="234"/>
      <c r="K733" s="234"/>
      <c r="L733" s="239"/>
      <c r="M733" s="240"/>
      <c r="N733" s="241"/>
      <c r="O733" s="241"/>
      <c r="P733" s="241"/>
      <c r="Q733" s="241"/>
      <c r="R733" s="241"/>
      <c r="S733" s="241"/>
      <c r="T733" s="242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3" t="s">
        <v>147</v>
      </c>
      <c r="AU733" s="243" t="s">
        <v>84</v>
      </c>
      <c r="AV733" s="13" t="s">
        <v>82</v>
      </c>
      <c r="AW733" s="13" t="s">
        <v>36</v>
      </c>
      <c r="AX733" s="13" t="s">
        <v>74</v>
      </c>
      <c r="AY733" s="243" t="s">
        <v>135</v>
      </c>
    </row>
    <row r="734" s="14" customFormat="1">
      <c r="A734" s="14"/>
      <c r="B734" s="244"/>
      <c r="C734" s="245"/>
      <c r="D734" s="235" t="s">
        <v>147</v>
      </c>
      <c r="E734" s="246" t="s">
        <v>19</v>
      </c>
      <c r="F734" s="247" t="s">
        <v>82</v>
      </c>
      <c r="G734" s="245"/>
      <c r="H734" s="248">
        <v>1</v>
      </c>
      <c r="I734" s="249"/>
      <c r="J734" s="245"/>
      <c r="K734" s="245"/>
      <c r="L734" s="250"/>
      <c r="M734" s="251"/>
      <c r="N734" s="252"/>
      <c r="O734" s="252"/>
      <c r="P734" s="252"/>
      <c r="Q734" s="252"/>
      <c r="R734" s="252"/>
      <c r="S734" s="252"/>
      <c r="T734" s="253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4" t="s">
        <v>147</v>
      </c>
      <c r="AU734" s="254" t="s">
        <v>84</v>
      </c>
      <c r="AV734" s="14" t="s">
        <v>84</v>
      </c>
      <c r="AW734" s="14" t="s">
        <v>36</v>
      </c>
      <c r="AX734" s="14" t="s">
        <v>74</v>
      </c>
      <c r="AY734" s="254" t="s">
        <v>135</v>
      </c>
    </row>
    <row r="735" s="13" customFormat="1">
      <c r="A735" s="13"/>
      <c r="B735" s="233"/>
      <c r="C735" s="234"/>
      <c r="D735" s="235" t="s">
        <v>147</v>
      </c>
      <c r="E735" s="236" t="s">
        <v>19</v>
      </c>
      <c r="F735" s="237" t="s">
        <v>436</v>
      </c>
      <c r="G735" s="234"/>
      <c r="H735" s="236" t="s">
        <v>19</v>
      </c>
      <c r="I735" s="238"/>
      <c r="J735" s="234"/>
      <c r="K735" s="234"/>
      <c r="L735" s="239"/>
      <c r="M735" s="240"/>
      <c r="N735" s="241"/>
      <c r="O735" s="241"/>
      <c r="P735" s="241"/>
      <c r="Q735" s="241"/>
      <c r="R735" s="241"/>
      <c r="S735" s="241"/>
      <c r="T735" s="242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3" t="s">
        <v>147</v>
      </c>
      <c r="AU735" s="243" t="s">
        <v>84</v>
      </c>
      <c r="AV735" s="13" t="s">
        <v>82</v>
      </c>
      <c r="AW735" s="13" t="s">
        <v>36</v>
      </c>
      <c r="AX735" s="13" t="s">
        <v>74</v>
      </c>
      <c r="AY735" s="243" t="s">
        <v>135</v>
      </c>
    </row>
    <row r="736" s="14" customFormat="1">
      <c r="A736" s="14"/>
      <c r="B736" s="244"/>
      <c r="C736" s="245"/>
      <c r="D736" s="235" t="s">
        <v>147</v>
      </c>
      <c r="E736" s="246" t="s">
        <v>19</v>
      </c>
      <c r="F736" s="247" t="s">
        <v>82</v>
      </c>
      <c r="G736" s="245"/>
      <c r="H736" s="248">
        <v>1</v>
      </c>
      <c r="I736" s="249"/>
      <c r="J736" s="245"/>
      <c r="K736" s="245"/>
      <c r="L736" s="250"/>
      <c r="M736" s="251"/>
      <c r="N736" s="252"/>
      <c r="O736" s="252"/>
      <c r="P736" s="252"/>
      <c r="Q736" s="252"/>
      <c r="R736" s="252"/>
      <c r="S736" s="252"/>
      <c r="T736" s="253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4" t="s">
        <v>147</v>
      </c>
      <c r="AU736" s="254" t="s">
        <v>84</v>
      </c>
      <c r="AV736" s="14" t="s">
        <v>84</v>
      </c>
      <c r="AW736" s="14" t="s">
        <v>36</v>
      </c>
      <c r="AX736" s="14" t="s">
        <v>74</v>
      </c>
      <c r="AY736" s="254" t="s">
        <v>135</v>
      </c>
    </row>
    <row r="737" s="13" customFormat="1">
      <c r="A737" s="13"/>
      <c r="B737" s="233"/>
      <c r="C737" s="234"/>
      <c r="D737" s="235" t="s">
        <v>147</v>
      </c>
      <c r="E737" s="236" t="s">
        <v>19</v>
      </c>
      <c r="F737" s="237" t="s">
        <v>438</v>
      </c>
      <c r="G737" s="234"/>
      <c r="H737" s="236" t="s">
        <v>19</v>
      </c>
      <c r="I737" s="238"/>
      <c r="J737" s="234"/>
      <c r="K737" s="234"/>
      <c r="L737" s="239"/>
      <c r="M737" s="240"/>
      <c r="N737" s="241"/>
      <c r="O737" s="241"/>
      <c r="P737" s="241"/>
      <c r="Q737" s="241"/>
      <c r="R737" s="241"/>
      <c r="S737" s="241"/>
      <c r="T737" s="242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3" t="s">
        <v>147</v>
      </c>
      <c r="AU737" s="243" t="s">
        <v>84</v>
      </c>
      <c r="AV737" s="13" t="s">
        <v>82</v>
      </c>
      <c r="AW737" s="13" t="s">
        <v>36</v>
      </c>
      <c r="AX737" s="13" t="s">
        <v>74</v>
      </c>
      <c r="AY737" s="243" t="s">
        <v>135</v>
      </c>
    </row>
    <row r="738" s="14" customFormat="1">
      <c r="A738" s="14"/>
      <c r="B738" s="244"/>
      <c r="C738" s="245"/>
      <c r="D738" s="235" t="s">
        <v>147</v>
      </c>
      <c r="E738" s="246" t="s">
        <v>19</v>
      </c>
      <c r="F738" s="247" t="s">
        <v>82</v>
      </c>
      <c r="G738" s="245"/>
      <c r="H738" s="248">
        <v>1</v>
      </c>
      <c r="I738" s="249"/>
      <c r="J738" s="245"/>
      <c r="K738" s="245"/>
      <c r="L738" s="250"/>
      <c r="M738" s="251"/>
      <c r="N738" s="252"/>
      <c r="O738" s="252"/>
      <c r="P738" s="252"/>
      <c r="Q738" s="252"/>
      <c r="R738" s="252"/>
      <c r="S738" s="252"/>
      <c r="T738" s="253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4" t="s">
        <v>147</v>
      </c>
      <c r="AU738" s="254" t="s">
        <v>84</v>
      </c>
      <c r="AV738" s="14" t="s">
        <v>84</v>
      </c>
      <c r="AW738" s="14" t="s">
        <v>36</v>
      </c>
      <c r="AX738" s="14" t="s">
        <v>74</v>
      </c>
      <c r="AY738" s="254" t="s">
        <v>135</v>
      </c>
    </row>
    <row r="739" s="15" customFormat="1">
      <c r="A739" s="15"/>
      <c r="B739" s="255"/>
      <c r="C739" s="256"/>
      <c r="D739" s="235" t="s">
        <v>147</v>
      </c>
      <c r="E739" s="257" t="s">
        <v>19</v>
      </c>
      <c r="F739" s="258" t="s">
        <v>152</v>
      </c>
      <c r="G739" s="256"/>
      <c r="H739" s="259">
        <v>3</v>
      </c>
      <c r="I739" s="260"/>
      <c r="J739" s="256"/>
      <c r="K739" s="256"/>
      <c r="L739" s="261"/>
      <c r="M739" s="262"/>
      <c r="N739" s="263"/>
      <c r="O739" s="263"/>
      <c r="P739" s="263"/>
      <c r="Q739" s="263"/>
      <c r="R739" s="263"/>
      <c r="S739" s="263"/>
      <c r="T739" s="264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65" t="s">
        <v>147</v>
      </c>
      <c r="AU739" s="265" t="s">
        <v>84</v>
      </c>
      <c r="AV739" s="15" t="s">
        <v>143</v>
      </c>
      <c r="AW739" s="15" t="s">
        <v>36</v>
      </c>
      <c r="AX739" s="15" t="s">
        <v>82</v>
      </c>
      <c r="AY739" s="265" t="s">
        <v>135</v>
      </c>
    </row>
    <row r="740" s="2" customFormat="1" ht="16.5" customHeight="1">
      <c r="A740" s="41"/>
      <c r="B740" s="42"/>
      <c r="C740" s="283" t="s">
        <v>694</v>
      </c>
      <c r="D740" s="283" t="s">
        <v>367</v>
      </c>
      <c r="E740" s="284" t="s">
        <v>695</v>
      </c>
      <c r="F740" s="285" t="s">
        <v>696</v>
      </c>
      <c r="G740" s="286" t="s">
        <v>314</v>
      </c>
      <c r="H740" s="287">
        <v>1</v>
      </c>
      <c r="I740" s="288"/>
      <c r="J740" s="289">
        <f>ROUND(I740*H740,2)</f>
        <v>0</v>
      </c>
      <c r="K740" s="285" t="s">
        <v>142</v>
      </c>
      <c r="L740" s="290"/>
      <c r="M740" s="291" t="s">
        <v>19</v>
      </c>
      <c r="N740" s="292" t="s">
        <v>45</v>
      </c>
      <c r="O740" s="87"/>
      <c r="P740" s="224">
        <f>O740*H740</f>
        <v>0</v>
      </c>
      <c r="Q740" s="224">
        <v>0.017500000000000002</v>
      </c>
      <c r="R740" s="224">
        <f>Q740*H740</f>
        <v>0.017500000000000002</v>
      </c>
      <c r="S740" s="224">
        <v>0</v>
      </c>
      <c r="T740" s="225">
        <f>S740*H740</f>
        <v>0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26" t="s">
        <v>572</v>
      </c>
      <c r="AT740" s="226" t="s">
        <v>367</v>
      </c>
      <c r="AU740" s="226" t="s">
        <v>84</v>
      </c>
      <c r="AY740" s="20" t="s">
        <v>135</v>
      </c>
      <c r="BE740" s="227">
        <f>IF(N740="základní",J740,0)</f>
        <v>0</v>
      </c>
      <c r="BF740" s="227">
        <f>IF(N740="snížená",J740,0)</f>
        <v>0</v>
      </c>
      <c r="BG740" s="227">
        <f>IF(N740="zákl. přenesená",J740,0)</f>
        <v>0</v>
      </c>
      <c r="BH740" s="227">
        <f>IF(N740="sníž. přenesená",J740,0)</f>
        <v>0</v>
      </c>
      <c r="BI740" s="227">
        <f>IF(N740="nulová",J740,0)</f>
        <v>0</v>
      </c>
      <c r="BJ740" s="20" t="s">
        <v>82</v>
      </c>
      <c r="BK740" s="227">
        <f>ROUND(I740*H740,2)</f>
        <v>0</v>
      </c>
      <c r="BL740" s="20" t="s">
        <v>278</v>
      </c>
      <c r="BM740" s="226" t="s">
        <v>697</v>
      </c>
    </row>
    <row r="741" s="13" customFormat="1">
      <c r="A741" s="13"/>
      <c r="B741" s="233"/>
      <c r="C741" s="234"/>
      <c r="D741" s="235" t="s">
        <v>147</v>
      </c>
      <c r="E741" s="236" t="s">
        <v>19</v>
      </c>
      <c r="F741" s="237" t="s">
        <v>366</v>
      </c>
      <c r="G741" s="234"/>
      <c r="H741" s="236" t="s">
        <v>19</v>
      </c>
      <c r="I741" s="238"/>
      <c r="J741" s="234"/>
      <c r="K741" s="234"/>
      <c r="L741" s="239"/>
      <c r="M741" s="240"/>
      <c r="N741" s="241"/>
      <c r="O741" s="241"/>
      <c r="P741" s="241"/>
      <c r="Q741" s="241"/>
      <c r="R741" s="241"/>
      <c r="S741" s="241"/>
      <c r="T741" s="242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3" t="s">
        <v>147</v>
      </c>
      <c r="AU741" s="243" t="s">
        <v>84</v>
      </c>
      <c r="AV741" s="13" t="s">
        <v>82</v>
      </c>
      <c r="AW741" s="13" t="s">
        <v>36</v>
      </c>
      <c r="AX741" s="13" t="s">
        <v>74</v>
      </c>
      <c r="AY741" s="243" t="s">
        <v>135</v>
      </c>
    </row>
    <row r="742" s="13" customFormat="1">
      <c r="A742" s="13"/>
      <c r="B742" s="233"/>
      <c r="C742" s="234"/>
      <c r="D742" s="235" t="s">
        <v>147</v>
      </c>
      <c r="E742" s="236" t="s">
        <v>19</v>
      </c>
      <c r="F742" s="237" t="s">
        <v>538</v>
      </c>
      <c r="G742" s="234"/>
      <c r="H742" s="236" t="s">
        <v>19</v>
      </c>
      <c r="I742" s="238"/>
      <c r="J742" s="234"/>
      <c r="K742" s="234"/>
      <c r="L742" s="239"/>
      <c r="M742" s="240"/>
      <c r="N742" s="241"/>
      <c r="O742" s="241"/>
      <c r="P742" s="241"/>
      <c r="Q742" s="241"/>
      <c r="R742" s="241"/>
      <c r="S742" s="241"/>
      <c r="T742" s="24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3" t="s">
        <v>147</v>
      </c>
      <c r="AU742" s="243" t="s">
        <v>84</v>
      </c>
      <c r="AV742" s="13" t="s">
        <v>82</v>
      </c>
      <c r="AW742" s="13" t="s">
        <v>36</v>
      </c>
      <c r="AX742" s="13" t="s">
        <v>74</v>
      </c>
      <c r="AY742" s="243" t="s">
        <v>135</v>
      </c>
    </row>
    <row r="743" s="13" customFormat="1">
      <c r="A743" s="13"/>
      <c r="B743" s="233"/>
      <c r="C743" s="234"/>
      <c r="D743" s="235" t="s">
        <v>147</v>
      </c>
      <c r="E743" s="236" t="s">
        <v>19</v>
      </c>
      <c r="F743" s="237" t="s">
        <v>419</v>
      </c>
      <c r="G743" s="234"/>
      <c r="H743" s="236" t="s">
        <v>19</v>
      </c>
      <c r="I743" s="238"/>
      <c r="J743" s="234"/>
      <c r="K743" s="234"/>
      <c r="L743" s="239"/>
      <c r="M743" s="240"/>
      <c r="N743" s="241"/>
      <c r="O743" s="241"/>
      <c r="P743" s="241"/>
      <c r="Q743" s="241"/>
      <c r="R743" s="241"/>
      <c r="S743" s="241"/>
      <c r="T743" s="24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3" t="s">
        <v>147</v>
      </c>
      <c r="AU743" s="243" t="s">
        <v>84</v>
      </c>
      <c r="AV743" s="13" t="s">
        <v>82</v>
      </c>
      <c r="AW743" s="13" t="s">
        <v>36</v>
      </c>
      <c r="AX743" s="13" t="s">
        <v>74</v>
      </c>
      <c r="AY743" s="243" t="s">
        <v>135</v>
      </c>
    </row>
    <row r="744" s="14" customFormat="1">
      <c r="A744" s="14"/>
      <c r="B744" s="244"/>
      <c r="C744" s="245"/>
      <c r="D744" s="235" t="s">
        <v>147</v>
      </c>
      <c r="E744" s="246" t="s">
        <v>19</v>
      </c>
      <c r="F744" s="247" t="s">
        <v>82</v>
      </c>
      <c r="G744" s="245"/>
      <c r="H744" s="248">
        <v>1</v>
      </c>
      <c r="I744" s="249"/>
      <c r="J744" s="245"/>
      <c r="K744" s="245"/>
      <c r="L744" s="250"/>
      <c r="M744" s="251"/>
      <c r="N744" s="252"/>
      <c r="O744" s="252"/>
      <c r="P744" s="252"/>
      <c r="Q744" s="252"/>
      <c r="R744" s="252"/>
      <c r="S744" s="252"/>
      <c r="T744" s="253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4" t="s">
        <v>147</v>
      </c>
      <c r="AU744" s="254" t="s">
        <v>84</v>
      </c>
      <c r="AV744" s="14" t="s">
        <v>84</v>
      </c>
      <c r="AW744" s="14" t="s">
        <v>36</v>
      </c>
      <c r="AX744" s="14" t="s">
        <v>74</v>
      </c>
      <c r="AY744" s="254" t="s">
        <v>135</v>
      </c>
    </row>
    <row r="745" s="15" customFormat="1">
      <c r="A745" s="15"/>
      <c r="B745" s="255"/>
      <c r="C745" s="256"/>
      <c r="D745" s="235" t="s">
        <v>147</v>
      </c>
      <c r="E745" s="257" t="s">
        <v>19</v>
      </c>
      <c r="F745" s="258" t="s">
        <v>152</v>
      </c>
      <c r="G745" s="256"/>
      <c r="H745" s="259">
        <v>1</v>
      </c>
      <c r="I745" s="260"/>
      <c r="J745" s="256"/>
      <c r="K745" s="256"/>
      <c r="L745" s="261"/>
      <c r="M745" s="262"/>
      <c r="N745" s="263"/>
      <c r="O745" s="263"/>
      <c r="P745" s="263"/>
      <c r="Q745" s="263"/>
      <c r="R745" s="263"/>
      <c r="S745" s="263"/>
      <c r="T745" s="264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65" t="s">
        <v>147</v>
      </c>
      <c r="AU745" s="265" t="s">
        <v>84</v>
      </c>
      <c r="AV745" s="15" t="s">
        <v>143</v>
      </c>
      <c r="AW745" s="15" t="s">
        <v>36</v>
      </c>
      <c r="AX745" s="15" t="s">
        <v>82</v>
      </c>
      <c r="AY745" s="265" t="s">
        <v>135</v>
      </c>
    </row>
    <row r="746" s="2" customFormat="1" ht="16.5" customHeight="1">
      <c r="A746" s="41"/>
      <c r="B746" s="42"/>
      <c r="C746" s="283" t="s">
        <v>698</v>
      </c>
      <c r="D746" s="283" t="s">
        <v>367</v>
      </c>
      <c r="E746" s="284" t="s">
        <v>699</v>
      </c>
      <c r="F746" s="285" t="s">
        <v>700</v>
      </c>
      <c r="G746" s="286" t="s">
        <v>314</v>
      </c>
      <c r="H746" s="287">
        <v>1</v>
      </c>
      <c r="I746" s="288"/>
      <c r="J746" s="289">
        <f>ROUND(I746*H746,2)</f>
        <v>0</v>
      </c>
      <c r="K746" s="285" t="s">
        <v>142</v>
      </c>
      <c r="L746" s="290"/>
      <c r="M746" s="291" t="s">
        <v>19</v>
      </c>
      <c r="N746" s="292" t="s">
        <v>45</v>
      </c>
      <c r="O746" s="87"/>
      <c r="P746" s="224">
        <f>O746*H746</f>
        <v>0</v>
      </c>
      <c r="Q746" s="224">
        <v>0.0195</v>
      </c>
      <c r="R746" s="224">
        <f>Q746*H746</f>
        <v>0.0195</v>
      </c>
      <c r="S746" s="224">
        <v>0</v>
      </c>
      <c r="T746" s="225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26" t="s">
        <v>572</v>
      </c>
      <c r="AT746" s="226" t="s">
        <v>367</v>
      </c>
      <c r="AU746" s="226" t="s">
        <v>84</v>
      </c>
      <c r="AY746" s="20" t="s">
        <v>135</v>
      </c>
      <c r="BE746" s="227">
        <f>IF(N746="základní",J746,0)</f>
        <v>0</v>
      </c>
      <c r="BF746" s="227">
        <f>IF(N746="snížená",J746,0)</f>
        <v>0</v>
      </c>
      <c r="BG746" s="227">
        <f>IF(N746="zákl. přenesená",J746,0)</f>
        <v>0</v>
      </c>
      <c r="BH746" s="227">
        <f>IF(N746="sníž. přenesená",J746,0)</f>
        <v>0</v>
      </c>
      <c r="BI746" s="227">
        <f>IF(N746="nulová",J746,0)</f>
        <v>0</v>
      </c>
      <c r="BJ746" s="20" t="s">
        <v>82</v>
      </c>
      <c r="BK746" s="227">
        <f>ROUND(I746*H746,2)</f>
        <v>0</v>
      </c>
      <c r="BL746" s="20" t="s">
        <v>278</v>
      </c>
      <c r="BM746" s="226" t="s">
        <v>701</v>
      </c>
    </row>
    <row r="747" s="13" customFormat="1">
      <c r="A747" s="13"/>
      <c r="B747" s="233"/>
      <c r="C747" s="234"/>
      <c r="D747" s="235" t="s">
        <v>147</v>
      </c>
      <c r="E747" s="236" t="s">
        <v>19</v>
      </c>
      <c r="F747" s="237" t="s">
        <v>366</v>
      </c>
      <c r="G747" s="234"/>
      <c r="H747" s="236" t="s">
        <v>19</v>
      </c>
      <c r="I747" s="238"/>
      <c r="J747" s="234"/>
      <c r="K747" s="234"/>
      <c r="L747" s="239"/>
      <c r="M747" s="240"/>
      <c r="N747" s="241"/>
      <c r="O747" s="241"/>
      <c r="P747" s="241"/>
      <c r="Q747" s="241"/>
      <c r="R747" s="241"/>
      <c r="S747" s="241"/>
      <c r="T747" s="242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3" t="s">
        <v>147</v>
      </c>
      <c r="AU747" s="243" t="s">
        <v>84</v>
      </c>
      <c r="AV747" s="13" t="s">
        <v>82</v>
      </c>
      <c r="AW747" s="13" t="s">
        <v>36</v>
      </c>
      <c r="AX747" s="13" t="s">
        <v>74</v>
      </c>
      <c r="AY747" s="243" t="s">
        <v>135</v>
      </c>
    </row>
    <row r="748" s="13" customFormat="1">
      <c r="A748" s="13"/>
      <c r="B748" s="233"/>
      <c r="C748" s="234"/>
      <c r="D748" s="235" t="s">
        <v>147</v>
      </c>
      <c r="E748" s="236" t="s">
        <v>19</v>
      </c>
      <c r="F748" s="237" t="s">
        <v>539</v>
      </c>
      <c r="G748" s="234"/>
      <c r="H748" s="236" t="s">
        <v>19</v>
      </c>
      <c r="I748" s="238"/>
      <c r="J748" s="234"/>
      <c r="K748" s="234"/>
      <c r="L748" s="239"/>
      <c r="M748" s="240"/>
      <c r="N748" s="241"/>
      <c r="O748" s="241"/>
      <c r="P748" s="241"/>
      <c r="Q748" s="241"/>
      <c r="R748" s="241"/>
      <c r="S748" s="241"/>
      <c r="T748" s="242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3" t="s">
        <v>147</v>
      </c>
      <c r="AU748" s="243" t="s">
        <v>84</v>
      </c>
      <c r="AV748" s="13" t="s">
        <v>82</v>
      </c>
      <c r="AW748" s="13" t="s">
        <v>36</v>
      </c>
      <c r="AX748" s="13" t="s">
        <v>74</v>
      </c>
      <c r="AY748" s="243" t="s">
        <v>135</v>
      </c>
    </row>
    <row r="749" s="13" customFormat="1">
      <c r="A749" s="13"/>
      <c r="B749" s="233"/>
      <c r="C749" s="234"/>
      <c r="D749" s="235" t="s">
        <v>147</v>
      </c>
      <c r="E749" s="236" t="s">
        <v>19</v>
      </c>
      <c r="F749" s="237" t="s">
        <v>540</v>
      </c>
      <c r="G749" s="234"/>
      <c r="H749" s="236" t="s">
        <v>19</v>
      </c>
      <c r="I749" s="238"/>
      <c r="J749" s="234"/>
      <c r="K749" s="234"/>
      <c r="L749" s="239"/>
      <c r="M749" s="240"/>
      <c r="N749" s="241"/>
      <c r="O749" s="241"/>
      <c r="P749" s="241"/>
      <c r="Q749" s="241"/>
      <c r="R749" s="241"/>
      <c r="S749" s="241"/>
      <c r="T749" s="242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3" t="s">
        <v>147</v>
      </c>
      <c r="AU749" s="243" t="s">
        <v>84</v>
      </c>
      <c r="AV749" s="13" t="s">
        <v>82</v>
      </c>
      <c r="AW749" s="13" t="s">
        <v>36</v>
      </c>
      <c r="AX749" s="13" t="s">
        <v>74</v>
      </c>
      <c r="AY749" s="243" t="s">
        <v>135</v>
      </c>
    </row>
    <row r="750" s="14" customFormat="1">
      <c r="A750" s="14"/>
      <c r="B750" s="244"/>
      <c r="C750" s="245"/>
      <c r="D750" s="235" t="s">
        <v>147</v>
      </c>
      <c r="E750" s="246" t="s">
        <v>19</v>
      </c>
      <c r="F750" s="247" t="s">
        <v>82</v>
      </c>
      <c r="G750" s="245"/>
      <c r="H750" s="248">
        <v>1</v>
      </c>
      <c r="I750" s="249"/>
      <c r="J750" s="245"/>
      <c r="K750" s="245"/>
      <c r="L750" s="250"/>
      <c r="M750" s="251"/>
      <c r="N750" s="252"/>
      <c r="O750" s="252"/>
      <c r="P750" s="252"/>
      <c r="Q750" s="252"/>
      <c r="R750" s="252"/>
      <c r="S750" s="252"/>
      <c r="T750" s="253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4" t="s">
        <v>147</v>
      </c>
      <c r="AU750" s="254" t="s">
        <v>84</v>
      </c>
      <c r="AV750" s="14" t="s">
        <v>84</v>
      </c>
      <c r="AW750" s="14" t="s">
        <v>36</v>
      </c>
      <c r="AX750" s="14" t="s">
        <v>74</v>
      </c>
      <c r="AY750" s="254" t="s">
        <v>135</v>
      </c>
    </row>
    <row r="751" s="15" customFormat="1">
      <c r="A751" s="15"/>
      <c r="B751" s="255"/>
      <c r="C751" s="256"/>
      <c r="D751" s="235" t="s">
        <v>147</v>
      </c>
      <c r="E751" s="257" t="s">
        <v>19</v>
      </c>
      <c r="F751" s="258" t="s">
        <v>152</v>
      </c>
      <c r="G751" s="256"/>
      <c r="H751" s="259">
        <v>1</v>
      </c>
      <c r="I751" s="260"/>
      <c r="J751" s="256"/>
      <c r="K751" s="256"/>
      <c r="L751" s="261"/>
      <c r="M751" s="262"/>
      <c r="N751" s="263"/>
      <c r="O751" s="263"/>
      <c r="P751" s="263"/>
      <c r="Q751" s="263"/>
      <c r="R751" s="263"/>
      <c r="S751" s="263"/>
      <c r="T751" s="264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65" t="s">
        <v>147</v>
      </c>
      <c r="AU751" s="265" t="s">
        <v>84</v>
      </c>
      <c r="AV751" s="15" t="s">
        <v>143</v>
      </c>
      <c r="AW751" s="15" t="s">
        <v>36</v>
      </c>
      <c r="AX751" s="15" t="s">
        <v>82</v>
      </c>
      <c r="AY751" s="265" t="s">
        <v>135</v>
      </c>
    </row>
    <row r="752" s="2" customFormat="1" ht="16.5" customHeight="1">
      <c r="A752" s="41"/>
      <c r="B752" s="42"/>
      <c r="C752" s="215" t="s">
        <v>702</v>
      </c>
      <c r="D752" s="215" t="s">
        <v>138</v>
      </c>
      <c r="E752" s="216" t="s">
        <v>703</v>
      </c>
      <c r="F752" s="217" t="s">
        <v>704</v>
      </c>
      <c r="G752" s="218" t="s">
        <v>314</v>
      </c>
      <c r="H752" s="219">
        <v>5</v>
      </c>
      <c r="I752" s="220"/>
      <c r="J752" s="221">
        <f>ROUND(I752*H752,2)</f>
        <v>0</v>
      </c>
      <c r="K752" s="217" t="s">
        <v>142</v>
      </c>
      <c r="L752" s="47"/>
      <c r="M752" s="222" t="s">
        <v>19</v>
      </c>
      <c r="N752" s="223" t="s">
        <v>45</v>
      </c>
      <c r="O752" s="87"/>
      <c r="P752" s="224">
        <f>O752*H752</f>
        <v>0</v>
      </c>
      <c r="Q752" s="224">
        <v>0</v>
      </c>
      <c r="R752" s="224">
        <f>Q752*H752</f>
        <v>0</v>
      </c>
      <c r="S752" s="224">
        <v>0</v>
      </c>
      <c r="T752" s="225">
        <f>S752*H752</f>
        <v>0</v>
      </c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R752" s="226" t="s">
        <v>278</v>
      </c>
      <c r="AT752" s="226" t="s">
        <v>138</v>
      </c>
      <c r="AU752" s="226" t="s">
        <v>84</v>
      </c>
      <c r="AY752" s="20" t="s">
        <v>135</v>
      </c>
      <c r="BE752" s="227">
        <f>IF(N752="základní",J752,0)</f>
        <v>0</v>
      </c>
      <c r="BF752" s="227">
        <f>IF(N752="snížená",J752,0)</f>
        <v>0</v>
      </c>
      <c r="BG752" s="227">
        <f>IF(N752="zákl. přenesená",J752,0)</f>
        <v>0</v>
      </c>
      <c r="BH752" s="227">
        <f>IF(N752="sníž. přenesená",J752,0)</f>
        <v>0</v>
      </c>
      <c r="BI752" s="227">
        <f>IF(N752="nulová",J752,0)</f>
        <v>0</v>
      </c>
      <c r="BJ752" s="20" t="s">
        <v>82</v>
      </c>
      <c r="BK752" s="227">
        <f>ROUND(I752*H752,2)</f>
        <v>0</v>
      </c>
      <c r="BL752" s="20" t="s">
        <v>278</v>
      </c>
      <c r="BM752" s="226" t="s">
        <v>705</v>
      </c>
    </row>
    <row r="753" s="2" customFormat="1">
      <c r="A753" s="41"/>
      <c r="B753" s="42"/>
      <c r="C753" s="43"/>
      <c r="D753" s="228" t="s">
        <v>145</v>
      </c>
      <c r="E753" s="43"/>
      <c r="F753" s="229" t="s">
        <v>706</v>
      </c>
      <c r="G753" s="43"/>
      <c r="H753" s="43"/>
      <c r="I753" s="230"/>
      <c r="J753" s="43"/>
      <c r="K753" s="43"/>
      <c r="L753" s="47"/>
      <c r="M753" s="231"/>
      <c r="N753" s="232"/>
      <c r="O753" s="87"/>
      <c r="P753" s="87"/>
      <c r="Q753" s="87"/>
      <c r="R753" s="87"/>
      <c r="S753" s="87"/>
      <c r="T753" s="88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T753" s="20" t="s">
        <v>145</v>
      </c>
      <c r="AU753" s="20" t="s">
        <v>84</v>
      </c>
    </row>
    <row r="754" s="13" customFormat="1">
      <c r="A754" s="13"/>
      <c r="B754" s="233"/>
      <c r="C754" s="234"/>
      <c r="D754" s="235" t="s">
        <v>147</v>
      </c>
      <c r="E754" s="236" t="s">
        <v>19</v>
      </c>
      <c r="F754" s="237" t="s">
        <v>366</v>
      </c>
      <c r="G754" s="234"/>
      <c r="H754" s="236" t="s">
        <v>19</v>
      </c>
      <c r="I754" s="238"/>
      <c r="J754" s="234"/>
      <c r="K754" s="234"/>
      <c r="L754" s="239"/>
      <c r="M754" s="240"/>
      <c r="N754" s="241"/>
      <c r="O754" s="241"/>
      <c r="P754" s="241"/>
      <c r="Q754" s="241"/>
      <c r="R754" s="241"/>
      <c r="S754" s="241"/>
      <c r="T754" s="24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3" t="s">
        <v>147</v>
      </c>
      <c r="AU754" s="243" t="s">
        <v>84</v>
      </c>
      <c r="AV754" s="13" t="s">
        <v>82</v>
      </c>
      <c r="AW754" s="13" t="s">
        <v>36</v>
      </c>
      <c r="AX754" s="13" t="s">
        <v>74</v>
      </c>
      <c r="AY754" s="243" t="s">
        <v>135</v>
      </c>
    </row>
    <row r="755" s="13" customFormat="1">
      <c r="A755" s="13"/>
      <c r="B755" s="233"/>
      <c r="C755" s="234"/>
      <c r="D755" s="235" t="s">
        <v>147</v>
      </c>
      <c r="E755" s="236" t="s">
        <v>19</v>
      </c>
      <c r="F755" s="237" t="s">
        <v>537</v>
      </c>
      <c r="G755" s="234"/>
      <c r="H755" s="236" t="s">
        <v>19</v>
      </c>
      <c r="I755" s="238"/>
      <c r="J755" s="234"/>
      <c r="K755" s="234"/>
      <c r="L755" s="239"/>
      <c r="M755" s="240"/>
      <c r="N755" s="241"/>
      <c r="O755" s="241"/>
      <c r="P755" s="241"/>
      <c r="Q755" s="241"/>
      <c r="R755" s="241"/>
      <c r="S755" s="241"/>
      <c r="T755" s="242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3" t="s">
        <v>147</v>
      </c>
      <c r="AU755" s="243" t="s">
        <v>84</v>
      </c>
      <c r="AV755" s="13" t="s">
        <v>82</v>
      </c>
      <c r="AW755" s="13" t="s">
        <v>36</v>
      </c>
      <c r="AX755" s="13" t="s">
        <v>74</v>
      </c>
      <c r="AY755" s="243" t="s">
        <v>135</v>
      </c>
    </row>
    <row r="756" s="13" customFormat="1">
      <c r="A756" s="13"/>
      <c r="B756" s="233"/>
      <c r="C756" s="234"/>
      <c r="D756" s="235" t="s">
        <v>147</v>
      </c>
      <c r="E756" s="236" t="s">
        <v>19</v>
      </c>
      <c r="F756" s="237" t="s">
        <v>417</v>
      </c>
      <c r="G756" s="234"/>
      <c r="H756" s="236" t="s">
        <v>19</v>
      </c>
      <c r="I756" s="238"/>
      <c r="J756" s="234"/>
      <c r="K756" s="234"/>
      <c r="L756" s="239"/>
      <c r="M756" s="240"/>
      <c r="N756" s="241"/>
      <c r="O756" s="241"/>
      <c r="P756" s="241"/>
      <c r="Q756" s="241"/>
      <c r="R756" s="241"/>
      <c r="S756" s="241"/>
      <c r="T756" s="242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3" t="s">
        <v>147</v>
      </c>
      <c r="AU756" s="243" t="s">
        <v>84</v>
      </c>
      <c r="AV756" s="13" t="s">
        <v>82</v>
      </c>
      <c r="AW756" s="13" t="s">
        <v>36</v>
      </c>
      <c r="AX756" s="13" t="s">
        <v>74</v>
      </c>
      <c r="AY756" s="243" t="s">
        <v>135</v>
      </c>
    </row>
    <row r="757" s="14" customFormat="1">
      <c r="A757" s="14"/>
      <c r="B757" s="244"/>
      <c r="C757" s="245"/>
      <c r="D757" s="235" t="s">
        <v>147</v>
      </c>
      <c r="E757" s="246" t="s">
        <v>19</v>
      </c>
      <c r="F757" s="247" t="s">
        <v>82</v>
      </c>
      <c r="G757" s="245"/>
      <c r="H757" s="248">
        <v>1</v>
      </c>
      <c r="I757" s="249"/>
      <c r="J757" s="245"/>
      <c r="K757" s="245"/>
      <c r="L757" s="250"/>
      <c r="M757" s="251"/>
      <c r="N757" s="252"/>
      <c r="O757" s="252"/>
      <c r="P757" s="252"/>
      <c r="Q757" s="252"/>
      <c r="R757" s="252"/>
      <c r="S757" s="252"/>
      <c r="T757" s="253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4" t="s">
        <v>147</v>
      </c>
      <c r="AU757" s="254" t="s">
        <v>84</v>
      </c>
      <c r="AV757" s="14" t="s">
        <v>84</v>
      </c>
      <c r="AW757" s="14" t="s">
        <v>36</v>
      </c>
      <c r="AX757" s="14" t="s">
        <v>74</v>
      </c>
      <c r="AY757" s="254" t="s">
        <v>135</v>
      </c>
    </row>
    <row r="758" s="13" customFormat="1">
      <c r="A758" s="13"/>
      <c r="B758" s="233"/>
      <c r="C758" s="234"/>
      <c r="D758" s="235" t="s">
        <v>147</v>
      </c>
      <c r="E758" s="236" t="s">
        <v>19</v>
      </c>
      <c r="F758" s="237" t="s">
        <v>436</v>
      </c>
      <c r="G758" s="234"/>
      <c r="H758" s="236" t="s">
        <v>19</v>
      </c>
      <c r="I758" s="238"/>
      <c r="J758" s="234"/>
      <c r="K758" s="234"/>
      <c r="L758" s="239"/>
      <c r="M758" s="240"/>
      <c r="N758" s="241"/>
      <c r="O758" s="241"/>
      <c r="P758" s="241"/>
      <c r="Q758" s="241"/>
      <c r="R758" s="241"/>
      <c r="S758" s="241"/>
      <c r="T758" s="24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3" t="s">
        <v>147</v>
      </c>
      <c r="AU758" s="243" t="s">
        <v>84</v>
      </c>
      <c r="AV758" s="13" t="s">
        <v>82</v>
      </c>
      <c r="AW758" s="13" t="s">
        <v>36</v>
      </c>
      <c r="AX758" s="13" t="s">
        <v>74</v>
      </c>
      <c r="AY758" s="243" t="s">
        <v>135</v>
      </c>
    </row>
    <row r="759" s="14" customFormat="1">
      <c r="A759" s="14"/>
      <c r="B759" s="244"/>
      <c r="C759" s="245"/>
      <c r="D759" s="235" t="s">
        <v>147</v>
      </c>
      <c r="E759" s="246" t="s">
        <v>19</v>
      </c>
      <c r="F759" s="247" t="s">
        <v>82</v>
      </c>
      <c r="G759" s="245"/>
      <c r="H759" s="248">
        <v>1</v>
      </c>
      <c r="I759" s="249"/>
      <c r="J759" s="245"/>
      <c r="K759" s="245"/>
      <c r="L759" s="250"/>
      <c r="M759" s="251"/>
      <c r="N759" s="252"/>
      <c r="O759" s="252"/>
      <c r="P759" s="252"/>
      <c r="Q759" s="252"/>
      <c r="R759" s="252"/>
      <c r="S759" s="252"/>
      <c r="T759" s="253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4" t="s">
        <v>147</v>
      </c>
      <c r="AU759" s="254" t="s">
        <v>84</v>
      </c>
      <c r="AV759" s="14" t="s">
        <v>84</v>
      </c>
      <c r="AW759" s="14" t="s">
        <v>36</v>
      </c>
      <c r="AX759" s="14" t="s">
        <v>74</v>
      </c>
      <c r="AY759" s="254" t="s">
        <v>135</v>
      </c>
    </row>
    <row r="760" s="13" customFormat="1">
      <c r="A760" s="13"/>
      <c r="B760" s="233"/>
      <c r="C760" s="234"/>
      <c r="D760" s="235" t="s">
        <v>147</v>
      </c>
      <c r="E760" s="236" t="s">
        <v>19</v>
      </c>
      <c r="F760" s="237" t="s">
        <v>438</v>
      </c>
      <c r="G760" s="234"/>
      <c r="H760" s="236" t="s">
        <v>19</v>
      </c>
      <c r="I760" s="238"/>
      <c r="J760" s="234"/>
      <c r="K760" s="234"/>
      <c r="L760" s="239"/>
      <c r="M760" s="240"/>
      <c r="N760" s="241"/>
      <c r="O760" s="241"/>
      <c r="P760" s="241"/>
      <c r="Q760" s="241"/>
      <c r="R760" s="241"/>
      <c r="S760" s="241"/>
      <c r="T760" s="242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3" t="s">
        <v>147</v>
      </c>
      <c r="AU760" s="243" t="s">
        <v>84</v>
      </c>
      <c r="AV760" s="13" t="s">
        <v>82</v>
      </c>
      <c r="AW760" s="13" t="s">
        <v>36</v>
      </c>
      <c r="AX760" s="13" t="s">
        <v>74</v>
      </c>
      <c r="AY760" s="243" t="s">
        <v>135</v>
      </c>
    </row>
    <row r="761" s="14" customFormat="1">
      <c r="A761" s="14"/>
      <c r="B761" s="244"/>
      <c r="C761" s="245"/>
      <c r="D761" s="235" t="s">
        <v>147</v>
      </c>
      <c r="E761" s="246" t="s">
        <v>19</v>
      </c>
      <c r="F761" s="247" t="s">
        <v>82</v>
      </c>
      <c r="G761" s="245"/>
      <c r="H761" s="248">
        <v>1</v>
      </c>
      <c r="I761" s="249"/>
      <c r="J761" s="245"/>
      <c r="K761" s="245"/>
      <c r="L761" s="250"/>
      <c r="M761" s="251"/>
      <c r="N761" s="252"/>
      <c r="O761" s="252"/>
      <c r="P761" s="252"/>
      <c r="Q761" s="252"/>
      <c r="R761" s="252"/>
      <c r="S761" s="252"/>
      <c r="T761" s="253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4" t="s">
        <v>147</v>
      </c>
      <c r="AU761" s="254" t="s">
        <v>84</v>
      </c>
      <c r="AV761" s="14" t="s">
        <v>84</v>
      </c>
      <c r="AW761" s="14" t="s">
        <v>36</v>
      </c>
      <c r="AX761" s="14" t="s">
        <v>74</v>
      </c>
      <c r="AY761" s="254" t="s">
        <v>135</v>
      </c>
    </row>
    <row r="762" s="16" customFormat="1">
      <c r="A762" s="16"/>
      <c r="B762" s="266"/>
      <c r="C762" s="267"/>
      <c r="D762" s="235" t="s">
        <v>147</v>
      </c>
      <c r="E762" s="268" t="s">
        <v>19</v>
      </c>
      <c r="F762" s="269" t="s">
        <v>251</v>
      </c>
      <c r="G762" s="267"/>
      <c r="H762" s="270">
        <v>3</v>
      </c>
      <c r="I762" s="271"/>
      <c r="J762" s="267"/>
      <c r="K762" s="267"/>
      <c r="L762" s="272"/>
      <c r="M762" s="273"/>
      <c r="N762" s="274"/>
      <c r="O762" s="274"/>
      <c r="P762" s="274"/>
      <c r="Q762" s="274"/>
      <c r="R762" s="274"/>
      <c r="S762" s="274"/>
      <c r="T762" s="275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T762" s="276" t="s">
        <v>147</v>
      </c>
      <c r="AU762" s="276" t="s">
        <v>84</v>
      </c>
      <c r="AV762" s="16" t="s">
        <v>157</v>
      </c>
      <c r="AW762" s="16" t="s">
        <v>36</v>
      </c>
      <c r="AX762" s="16" t="s">
        <v>74</v>
      </c>
      <c r="AY762" s="276" t="s">
        <v>135</v>
      </c>
    </row>
    <row r="763" s="13" customFormat="1">
      <c r="A763" s="13"/>
      <c r="B763" s="233"/>
      <c r="C763" s="234"/>
      <c r="D763" s="235" t="s">
        <v>147</v>
      </c>
      <c r="E763" s="236" t="s">
        <v>19</v>
      </c>
      <c r="F763" s="237" t="s">
        <v>538</v>
      </c>
      <c r="G763" s="234"/>
      <c r="H763" s="236" t="s">
        <v>19</v>
      </c>
      <c r="I763" s="238"/>
      <c r="J763" s="234"/>
      <c r="K763" s="234"/>
      <c r="L763" s="239"/>
      <c r="M763" s="240"/>
      <c r="N763" s="241"/>
      <c r="O763" s="241"/>
      <c r="P763" s="241"/>
      <c r="Q763" s="241"/>
      <c r="R763" s="241"/>
      <c r="S763" s="241"/>
      <c r="T763" s="24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3" t="s">
        <v>147</v>
      </c>
      <c r="AU763" s="243" t="s">
        <v>84</v>
      </c>
      <c r="AV763" s="13" t="s">
        <v>82</v>
      </c>
      <c r="AW763" s="13" t="s">
        <v>36</v>
      </c>
      <c r="AX763" s="13" t="s">
        <v>74</v>
      </c>
      <c r="AY763" s="243" t="s">
        <v>135</v>
      </c>
    </row>
    <row r="764" s="13" customFormat="1">
      <c r="A764" s="13"/>
      <c r="B764" s="233"/>
      <c r="C764" s="234"/>
      <c r="D764" s="235" t="s">
        <v>147</v>
      </c>
      <c r="E764" s="236" t="s">
        <v>19</v>
      </c>
      <c r="F764" s="237" t="s">
        <v>419</v>
      </c>
      <c r="G764" s="234"/>
      <c r="H764" s="236" t="s">
        <v>19</v>
      </c>
      <c r="I764" s="238"/>
      <c r="J764" s="234"/>
      <c r="K764" s="234"/>
      <c r="L764" s="239"/>
      <c r="M764" s="240"/>
      <c r="N764" s="241"/>
      <c r="O764" s="241"/>
      <c r="P764" s="241"/>
      <c r="Q764" s="241"/>
      <c r="R764" s="241"/>
      <c r="S764" s="241"/>
      <c r="T764" s="242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3" t="s">
        <v>147</v>
      </c>
      <c r="AU764" s="243" t="s">
        <v>84</v>
      </c>
      <c r="AV764" s="13" t="s">
        <v>82</v>
      </c>
      <c r="AW764" s="13" t="s">
        <v>36</v>
      </c>
      <c r="AX764" s="13" t="s">
        <v>74</v>
      </c>
      <c r="AY764" s="243" t="s">
        <v>135</v>
      </c>
    </row>
    <row r="765" s="14" customFormat="1">
      <c r="A765" s="14"/>
      <c r="B765" s="244"/>
      <c r="C765" s="245"/>
      <c r="D765" s="235" t="s">
        <v>147</v>
      </c>
      <c r="E765" s="246" t="s">
        <v>19</v>
      </c>
      <c r="F765" s="247" t="s">
        <v>82</v>
      </c>
      <c r="G765" s="245"/>
      <c r="H765" s="248">
        <v>1</v>
      </c>
      <c r="I765" s="249"/>
      <c r="J765" s="245"/>
      <c r="K765" s="245"/>
      <c r="L765" s="250"/>
      <c r="M765" s="251"/>
      <c r="N765" s="252"/>
      <c r="O765" s="252"/>
      <c r="P765" s="252"/>
      <c r="Q765" s="252"/>
      <c r="R765" s="252"/>
      <c r="S765" s="252"/>
      <c r="T765" s="253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4" t="s">
        <v>147</v>
      </c>
      <c r="AU765" s="254" t="s">
        <v>84</v>
      </c>
      <c r="AV765" s="14" t="s">
        <v>84</v>
      </c>
      <c r="AW765" s="14" t="s">
        <v>36</v>
      </c>
      <c r="AX765" s="14" t="s">
        <v>74</v>
      </c>
      <c r="AY765" s="254" t="s">
        <v>135</v>
      </c>
    </row>
    <row r="766" s="16" customFormat="1">
      <c r="A766" s="16"/>
      <c r="B766" s="266"/>
      <c r="C766" s="267"/>
      <c r="D766" s="235" t="s">
        <v>147</v>
      </c>
      <c r="E766" s="268" t="s">
        <v>19</v>
      </c>
      <c r="F766" s="269" t="s">
        <v>251</v>
      </c>
      <c r="G766" s="267"/>
      <c r="H766" s="270">
        <v>1</v>
      </c>
      <c r="I766" s="271"/>
      <c r="J766" s="267"/>
      <c r="K766" s="267"/>
      <c r="L766" s="272"/>
      <c r="M766" s="273"/>
      <c r="N766" s="274"/>
      <c r="O766" s="274"/>
      <c r="P766" s="274"/>
      <c r="Q766" s="274"/>
      <c r="R766" s="274"/>
      <c r="S766" s="274"/>
      <c r="T766" s="275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T766" s="276" t="s">
        <v>147</v>
      </c>
      <c r="AU766" s="276" t="s">
        <v>84</v>
      </c>
      <c r="AV766" s="16" t="s">
        <v>157</v>
      </c>
      <c r="AW766" s="16" t="s">
        <v>36</v>
      </c>
      <c r="AX766" s="16" t="s">
        <v>74</v>
      </c>
      <c r="AY766" s="276" t="s">
        <v>135</v>
      </c>
    </row>
    <row r="767" s="13" customFormat="1">
      <c r="A767" s="13"/>
      <c r="B767" s="233"/>
      <c r="C767" s="234"/>
      <c r="D767" s="235" t="s">
        <v>147</v>
      </c>
      <c r="E767" s="236" t="s">
        <v>19</v>
      </c>
      <c r="F767" s="237" t="s">
        <v>539</v>
      </c>
      <c r="G767" s="234"/>
      <c r="H767" s="236" t="s">
        <v>19</v>
      </c>
      <c r="I767" s="238"/>
      <c r="J767" s="234"/>
      <c r="K767" s="234"/>
      <c r="L767" s="239"/>
      <c r="M767" s="240"/>
      <c r="N767" s="241"/>
      <c r="O767" s="241"/>
      <c r="P767" s="241"/>
      <c r="Q767" s="241"/>
      <c r="R767" s="241"/>
      <c r="S767" s="241"/>
      <c r="T767" s="242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3" t="s">
        <v>147</v>
      </c>
      <c r="AU767" s="243" t="s">
        <v>84</v>
      </c>
      <c r="AV767" s="13" t="s">
        <v>82</v>
      </c>
      <c r="AW767" s="13" t="s">
        <v>36</v>
      </c>
      <c r="AX767" s="13" t="s">
        <v>74</v>
      </c>
      <c r="AY767" s="243" t="s">
        <v>135</v>
      </c>
    </row>
    <row r="768" s="13" customFormat="1">
      <c r="A768" s="13"/>
      <c r="B768" s="233"/>
      <c r="C768" s="234"/>
      <c r="D768" s="235" t="s">
        <v>147</v>
      </c>
      <c r="E768" s="236" t="s">
        <v>19</v>
      </c>
      <c r="F768" s="237" t="s">
        <v>540</v>
      </c>
      <c r="G768" s="234"/>
      <c r="H768" s="236" t="s">
        <v>19</v>
      </c>
      <c r="I768" s="238"/>
      <c r="J768" s="234"/>
      <c r="K768" s="234"/>
      <c r="L768" s="239"/>
      <c r="M768" s="240"/>
      <c r="N768" s="241"/>
      <c r="O768" s="241"/>
      <c r="P768" s="241"/>
      <c r="Q768" s="241"/>
      <c r="R768" s="241"/>
      <c r="S768" s="241"/>
      <c r="T768" s="242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3" t="s">
        <v>147</v>
      </c>
      <c r="AU768" s="243" t="s">
        <v>84</v>
      </c>
      <c r="AV768" s="13" t="s">
        <v>82</v>
      </c>
      <c r="AW768" s="13" t="s">
        <v>36</v>
      </c>
      <c r="AX768" s="13" t="s">
        <v>74</v>
      </c>
      <c r="AY768" s="243" t="s">
        <v>135</v>
      </c>
    </row>
    <row r="769" s="14" customFormat="1">
      <c r="A769" s="14"/>
      <c r="B769" s="244"/>
      <c r="C769" s="245"/>
      <c r="D769" s="235" t="s">
        <v>147</v>
      </c>
      <c r="E769" s="246" t="s">
        <v>19</v>
      </c>
      <c r="F769" s="247" t="s">
        <v>82</v>
      </c>
      <c r="G769" s="245"/>
      <c r="H769" s="248">
        <v>1</v>
      </c>
      <c r="I769" s="249"/>
      <c r="J769" s="245"/>
      <c r="K769" s="245"/>
      <c r="L769" s="250"/>
      <c r="M769" s="251"/>
      <c r="N769" s="252"/>
      <c r="O769" s="252"/>
      <c r="P769" s="252"/>
      <c r="Q769" s="252"/>
      <c r="R769" s="252"/>
      <c r="S769" s="252"/>
      <c r="T769" s="253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4" t="s">
        <v>147</v>
      </c>
      <c r="AU769" s="254" t="s">
        <v>84</v>
      </c>
      <c r="AV769" s="14" t="s">
        <v>84</v>
      </c>
      <c r="AW769" s="14" t="s">
        <v>36</v>
      </c>
      <c r="AX769" s="14" t="s">
        <v>74</v>
      </c>
      <c r="AY769" s="254" t="s">
        <v>135</v>
      </c>
    </row>
    <row r="770" s="16" customFormat="1">
      <c r="A770" s="16"/>
      <c r="B770" s="266"/>
      <c r="C770" s="267"/>
      <c r="D770" s="235" t="s">
        <v>147</v>
      </c>
      <c r="E770" s="268" t="s">
        <v>19</v>
      </c>
      <c r="F770" s="269" t="s">
        <v>251</v>
      </c>
      <c r="G770" s="267"/>
      <c r="H770" s="270">
        <v>1</v>
      </c>
      <c r="I770" s="271"/>
      <c r="J770" s="267"/>
      <c r="K770" s="267"/>
      <c r="L770" s="272"/>
      <c r="M770" s="273"/>
      <c r="N770" s="274"/>
      <c r="O770" s="274"/>
      <c r="P770" s="274"/>
      <c r="Q770" s="274"/>
      <c r="R770" s="274"/>
      <c r="S770" s="274"/>
      <c r="T770" s="275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T770" s="276" t="s">
        <v>147</v>
      </c>
      <c r="AU770" s="276" t="s">
        <v>84</v>
      </c>
      <c r="AV770" s="16" t="s">
        <v>157</v>
      </c>
      <c r="AW770" s="16" t="s">
        <v>36</v>
      </c>
      <c r="AX770" s="16" t="s">
        <v>74</v>
      </c>
      <c r="AY770" s="276" t="s">
        <v>135</v>
      </c>
    </row>
    <row r="771" s="15" customFormat="1">
      <c r="A771" s="15"/>
      <c r="B771" s="255"/>
      <c r="C771" s="256"/>
      <c r="D771" s="235" t="s">
        <v>147</v>
      </c>
      <c r="E771" s="257" t="s">
        <v>19</v>
      </c>
      <c r="F771" s="258" t="s">
        <v>152</v>
      </c>
      <c r="G771" s="256"/>
      <c r="H771" s="259">
        <v>5</v>
      </c>
      <c r="I771" s="260"/>
      <c r="J771" s="256"/>
      <c r="K771" s="256"/>
      <c r="L771" s="261"/>
      <c r="M771" s="262"/>
      <c r="N771" s="263"/>
      <c r="O771" s="263"/>
      <c r="P771" s="263"/>
      <c r="Q771" s="263"/>
      <c r="R771" s="263"/>
      <c r="S771" s="263"/>
      <c r="T771" s="264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65" t="s">
        <v>147</v>
      </c>
      <c r="AU771" s="265" t="s">
        <v>84</v>
      </c>
      <c r="AV771" s="15" t="s">
        <v>143</v>
      </c>
      <c r="AW771" s="15" t="s">
        <v>36</v>
      </c>
      <c r="AX771" s="15" t="s">
        <v>82</v>
      </c>
      <c r="AY771" s="265" t="s">
        <v>135</v>
      </c>
    </row>
    <row r="772" s="2" customFormat="1" ht="16.5" customHeight="1">
      <c r="A772" s="41"/>
      <c r="B772" s="42"/>
      <c r="C772" s="283" t="s">
        <v>707</v>
      </c>
      <c r="D772" s="283" t="s">
        <v>367</v>
      </c>
      <c r="E772" s="284" t="s">
        <v>708</v>
      </c>
      <c r="F772" s="285" t="s">
        <v>709</v>
      </c>
      <c r="G772" s="286" t="s">
        <v>314</v>
      </c>
      <c r="H772" s="287">
        <v>5</v>
      </c>
      <c r="I772" s="288"/>
      <c r="J772" s="289">
        <f>ROUND(I772*H772,2)</f>
        <v>0</v>
      </c>
      <c r="K772" s="285" t="s">
        <v>142</v>
      </c>
      <c r="L772" s="290"/>
      <c r="M772" s="291" t="s">
        <v>19</v>
      </c>
      <c r="N772" s="292" t="s">
        <v>45</v>
      </c>
      <c r="O772" s="87"/>
      <c r="P772" s="224">
        <f>O772*H772</f>
        <v>0</v>
      </c>
      <c r="Q772" s="224">
        <v>0.0022000000000000001</v>
      </c>
      <c r="R772" s="224">
        <f>Q772*H772</f>
        <v>0.011000000000000001</v>
      </c>
      <c r="S772" s="224">
        <v>0</v>
      </c>
      <c r="T772" s="225">
        <f>S772*H772</f>
        <v>0</v>
      </c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R772" s="226" t="s">
        <v>572</v>
      </c>
      <c r="AT772" s="226" t="s">
        <v>367</v>
      </c>
      <c r="AU772" s="226" t="s">
        <v>84</v>
      </c>
      <c r="AY772" s="20" t="s">
        <v>135</v>
      </c>
      <c r="BE772" s="227">
        <f>IF(N772="základní",J772,0)</f>
        <v>0</v>
      </c>
      <c r="BF772" s="227">
        <f>IF(N772="snížená",J772,0)</f>
        <v>0</v>
      </c>
      <c r="BG772" s="227">
        <f>IF(N772="zákl. přenesená",J772,0)</f>
        <v>0</v>
      </c>
      <c r="BH772" s="227">
        <f>IF(N772="sníž. přenesená",J772,0)</f>
        <v>0</v>
      </c>
      <c r="BI772" s="227">
        <f>IF(N772="nulová",J772,0)</f>
        <v>0</v>
      </c>
      <c r="BJ772" s="20" t="s">
        <v>82</v>
      </c>
      <c r="BK772" s="227">
        <f>ROUND(I772*H772,2)</f>
        <v>0</v>
      </c>
      <c r="BL772" s="20" t="s">
        <v>278</v>
      </c>
      <c r="BM772" s="226" t="s">
        <v>710</v>
      </c>
    </row>
    <row r="773" s="13" customFormat="1">
      <c r="A773" s="13"/>
      <c r="B773" s="233"/>
      <c r="C773" s="234"/>
      <c r="D773" s="235" t="s">
        <v>147</v>
      </c>
      <c r="E773" s="236" t="s">
        <v>19</v>
      </c>
      <c r="F773" s="237" t="s">
        <v>366</v>
      </c>
      <c r="G773" s="234"/>
      <c r="H773" s="236" t="s">
        <v>19</v>
      </c>
      <c r="I773" s="238"/>
      <c r="J773" s="234"/>
      <c r="K773" s="234"/>
      <c r="L773" s="239"/>
      <c r="M773" s="240"/>
      <c r="N773" s="241"/>
      <c r="O773" s="241"/>
      <c r="P773" s="241"/>
      <c r="Q773" s="241"/>
      <c r="R773" s="241"/>
      <c r="S773" s="241"/>
      <c r="T773" s="242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3" t="s">
        <v>147</v>
      </c>
      <c r="AU773" s="243" t="s">
        <v>84</v>
      </c>
      <c r="AV773" s="13" t="s">
        <v>82</v>
      </c>
      <c r="AW773" s="13" t="s">
        <v>36</v>
      </c>
      <c r="AX773" s="13" t="s">
        <v>74</v>
      </c>
      <c r="AY773" s="243" t="s">
        <v>135</v>
      </c>
    </row>
    <row r="774" s="13" customFormat="1">
      <c r="A774" s="13"/>
      <c r="B774" s="233"/>
      <c r="C774" s="234"/>
      <c r="D774" s="235" t="s">
        <v>147</v>
      </c>
      <c r="E774" s="236" t="s">
        <v>19</v>
      </c>
      <c r="F774" s="237" t="s">
        <v>537</v>
      </c>
      <c r="G774" s="234"/>
      <c r="H774" s="236" t="s">
        <v>19</v>
      </c>
      <c r="I774" s="238"/>
      <c r="J774" s="234"/>
      <c r="K774" s="234"/>
      <c r="L774" s="239"/>
      <c r="M774" s="240"/>
      <c r="N774" s="241"/>
      <c r="O774" s="241"/>
      <c r="P774" s="241"/>
      <c r="Q774" s="241"/>
      <c r="R774" s="241"/>
      <c r="S774" s="241"/>
      <c r="T774" s="24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3" t="s">
        <v>147</v>
      </c>
      <c r="AU774" s="243" t="s">
        <v>84</v>
      </c>
      <c r="AV774" s="13" t="s">
        <v>82</v>
      </c>
      <c r="AW774" s="13" t="s">
        <v>36</v>
      </c>
      <c r="AX774" s="13" t="s">
        <v>74</v>
      </c>
      <c r="AY774" s="243" t="s">
        <v>135</v>
      </c>
    </row>
    <row r="775" s="13" customFormat="1">
      <c r="A775" s="13"/>
      <c r="B775" s="233"/>
      <c r="C775" s="234"/>
      <c r="D775" s="235" t="s">
        <v>147</v>
      </c>
      <c r="E775" s="236" t="s">
        <v>19</v>
      </c>
      <c r="F775" s="237" t="s">
        <v>417</v>
      </c>
      <c r="G775" s="234"/>
      <c r="H775" s="236" t="s">
        <v>19</v>
      </c>
      <c r="I775" s="238"/>
      <c r="J775" s="234"/>
      <c r="K775" s="234"/>
      <c r="L775" s="239"/>
      <c r="M775" s="240"/>
      <c r="N775" s="241"/>
      <c r="O775" s="241"/>
      <c r="P775" s="241"/>
      <c r="Q775" s="241"/>
      <c r="R775" s="241"/>
      <c r="S775" s="241"/>
      <c r="T775" s="24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3" t="s">
        <v>147</v>
      </c>
      <c r="AU775" s="243" t="s">
        <v>84</v>
      </c>
      <c r="AV775" s="13" t="s">
        <v>82</v>
      </c>
      <c r="AW775" s="13" t="s">
        <v>36</v>
      </c>
      <c r="AX775" s="13" t="s">
        <v>74</v>
      </c>
      <c r="AY775" s="243" t="s">
        <v>135</v>
      </c>
    </row>
    <row r="776" s="14" customFormat="1">
      <c r="A776" s="14"/>
      <c r="B776" s="244"/>
      <c r="C776" s="245"/>
      <c r="D776" s="235" t="s">
        <v>147</v>
      </c>
      <c r="E776" s="246" t="s">
        <v>19</v>
      </c>
      <c r="F776" s="247" t="s">
        <v>82</v>
      </c>
      <c r="G776" s="245"/>
      <c r="H776" s="248">
        <v>1</v>
      </c>
      <c r="I776" s="249"/>
      <c r="J776" s="245"/>
      <c r="K776" s="245"/>
      <c r="L776" s="250"/>
      <c r="M776" s="251"/>
      <c r="N776" s="252"/>
      <c r="O776" s="252"/>
      <c r="P776" s="252"/>
      <c r="Q776" s="252"/>
      <c r="R776" s="252"/>
      <c r="S776" s="252"/>
      <c r="T776" s="253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4" t="s">
        <v>147</v>
      </c>
      <c r="AU776" s="254" t="s">
        <v>84</v>
      </c>
      <c r="AV776" s="14" t="s">
        <v>84</v>
      </c>
      <c r="AW776" s="14" t="s">
        <v>36</v>
      </c>
      <c r="AX776" s="14" t="s">
        <v>74</v>
      </c>
      <c r="AY776" s="254" t="s">
        <v>135</v>
      </c>
    </row>
    <row r="777" s="13" customFormat="1">
      <c r="A777" s="13"/>
      <c r="B777" s="233"/>
      <c r="C777" s="234"/>
      <c r="D777" s="235" t="s">
        <v>147</v>
      </c>
      <c r="E777" s="236" t="s">
        <v>19</v>
      </c>
      <c r="F777" s="237" t="s">
        <v>436</v>
      </c>
      <c r="G777" s="234"/>
      <c r="H777" s="236" t="s">
        <v>19</v>
      </c>
      <c r="I777" s="238"/>
      <c r="J777" s="234"/>
      <c r="K777" s="234"/>
      <c r="L777" s="239"/>
      <c r="M777" s="240"/>
      <c r="N777" s="241"/>
      <c r="O777" s="241"/>
      <c r="P777" s="241"/>
      <c r="Q777" s="241"/>
      <c r="R777" s="241"/>
      <c r="S777" s="241"/>
      <c r="T777" s="242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3" t="s">
        <v>147</v>
      </c>
      <c r="AU777" s="243" t="s">
        <v>84</v>
      </c>
      <c r="AV777" s="13" t="s">
        <v>82</v>
      </c>
      <c r="AW777" s="13" t="s">
        <v>36</v>
      </c>
      <c r="AX777" s="13" t="s">
        <v>74</v>
      </c>
      <c r="AY777" s="243" t="s">
        <v>135</v>
      </c>
    </row>
    <row r="778" s="14" customFormat="1">
      <c r="A778" s="14"/>
      <c r="B778" s="244"/>
      <c r="C778" s="245"/>
      <c r="D778" s="235" t="s">
        <v>147</v>
      </c>
      <c r="E778" s="246" t="s">
        <v>19</v>
      </c>
      <c r="F778" s="247" t="s">
        <v>82</v>
      </c>
      <c r="G778" s="245"/>
      <c r="H778" s="248">
        <v>1</v>
      </c>
      <c r="I778" s="249"/>
      <c r="J778" s="245"/>
      <c r="K778" s="245"/>
      <c r="L778" s="250"/>
      <c r="M778" s="251"/>
      <c r="N778" s="252"/>
      <c r="O778" s="252"/>
      <c r="P778" s="252"/>
      <c r="Q778" s="252"/>
      <c r="R778" s="252"/>
      <c r="S778" s="252"/>
      <c r="T778" s="253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4" t="s">
        <v>147</v>
      </c>
      <c r="AU778" s="254" t="s">
        <v>84</v>
      </c>
      <c r="AV778" s="14" t="s">
        <v>84</v>
      </c>
      <c r="AW778" s="14" t="s">
        <v>36</v>
      </c>
      <c r="AX778" s="14" t="s">
        <v>74</v>
      </c>
      <c r="AY778" s="254" t="s">
        <v>135</v>
      </c>
    </row>
    <row r="779" s="13" customFormat="1">
      <c r="A779" s="13"/>
      <c r="B779" s="233"/>
      <c r="C779" s="234"/>
      <c r="D779" s="235" t="s">
        <v>147</v>
      </c>
      <c r="E779" s="236" t="s">
        <v>19</v>
      </c>
      <c r="F779" s="237" t="s">
        <v>438</v>
      </c>
      <c r="G779" s="234"/>
      <c r="H779" s="236" t="s">
        <v>19</v>
      </c>
      <c r="I779" s="238"/>
      <c r="J779" s="234"/>
      <c r="K779" s="234"/>
      <c r="L779" s="239"/>
      <c r="M779" s="240"/>
      <c r="N779" s="241"/>
      <c r="O779" s="241"/>
      <c r="P779" s="241"/>
      <c r="Q779" s="241"/>
      <c r="R779" s="241"/>
      <c r="S779" s="241"/>
      <c r="T779" s="242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3" t="s">
        <v>147</v>
      </c>
      <c r="AU779" s="243" t="s">
        <v>84</v>
      </c>
      <c r="AV779" s="13" t="s">
        <v>82</v>
      </c>
      <c r="AW779" s="13" t="s">
        <v>36</v>
      </c>
      <c r="AX779" s="13" t="s">
        <v>74</v>
      </c>
      <c r="AY779" s="243" t="s">
        <v>135</v>
      </c>
    </row>
    <row r="780" s="14" customFormat="1">
      <c r="A780" s="14"/>
      <c r="B780" s="244"/>
      <c r="C780" s="245"/>
      <c r="D780" s="235" t="s">
        <v>147</v>
      </c>
      <c r="E780" s="246" t="s">
        <v>19</v>
      </c>
      <c r="F780" s="247" t="s">
        <v>82</v>
      </c>
      <c r="G780" s="245"/>
      <c r="H780" s="248">
        <v>1</v>
      </c>
      <c r="I780" s="249"/>
      <c r="J780" s="245"/>
      <c r="K780" s="245"/>
      <c r="L780" s="250"/>
      <c r="M780" s="251"/>
      <c r="N780" s="252"/>
      <c r="O780" s="252"/>
      <c r="P780" s="252"/>
      <c r="Q780" s="252"/>
      <c r="R780" s="252"/>
      <c r="S780" s="252"/>
      <c r="T780" s="253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4" t="s">
        <v>147</v>
      </c>
      <c r="AU780" s="254" t="s">
        <v>84</v>
      </c>
      <c r="AV780" s="14" t="s">
        <v>84</v>
      </c>
      <c r="AW780" s="14" t="s">
        <v>36</v>
      </c>
      <c r="AX780" s="14" t="s">
        <v>74</v>
      </c>
      <c r="AY780" s="254" t="s">
        <v>135</v>
      </c>
    </row>
    <row r="781" s="16" customFormat="1">
      <c r="A781" s="16"/>
      <c r="B781" s="266"/>
      <c r="C781" s="267"/>
      <c r="D781" s="235" t="s">
        <v>147</v>
      </c>
      <c r="E781" s="268" t="s">
        <v>19</v>
      </c>
      <c r="F781" s="269" t="s">
        <v>251</v>
      </c>
      <c r="G781" s="267"/>
      <c r="H781" s="270">
        <v>3</v>
      </c>
      <c r="I781" s="271"/>
      <c r="J781" s="267"/>
      <c r="K781" s="267"/>
      <c r="L781" s="272"/>
      <c r="M781" s="273"/>
      <c r="N781" s="274"/>
      <c r="O781" s="274"/>
      <c r="P781" s="274"/>
      <c r="Q781" s="274"/>
      <c r="R781" s="274"/>
      <c r="S781" s="274"/>
      <c r="T781" s="275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T781" s="276" t="s">
        <v>147</v>
      </c>
      <c r="AU781" s="276" t="s">
        <v>84</v>
      </c>
      <c r="AV781" s="16" t="s">
        <v>157</v>
      </c>
      <c r="AW781" s="16" t="s">
        <v>36</v>
      </c>
      <c r="AX781" s="16" t="s">
        <v>74</v>
      </c>
      <c r="AY781" s="276" t="s">
        <v>135</v>
      </c>
    </row>
    <row r="782" s="13" customFormat="1">
      <c r="A782" s="13"/>
      <c r="B782" s="233"/>
      <c r="C782" s="234"/>
      <c r="D782" s="235" t="s">
        <v>147</v>
      </c>
      <c r="E782" s="236" t="s">
        <v>19</v>
      </c>
      <c r="F782" s="237" t="s">
        <v>538</v>
      </c>
      <c r="G782" s="234"/>
      <c r="H782" s="236" t="s">
        <v>19</v>
      </c>
      <c r="I782" s="238"/>
      <c r="J782" s="234"/>
      <c r="K782" s="234"/>
      <c r="L782" s="239"/>
      <c r="M782" s="240"/>
      <c r="N782" s="241"/>
      <c r="O782" s="241"/>
      <c r="P782" s="241"/>
      <c r="Q782" s="241"/>
      <c r="R782" s="241"/>
      <c r="S782" s="241"/>
      <c r="T782" s="242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3" t="s">
        <v>147</v>
      </c>
      <c r="AU782" s="243" t="s">
        <v>84</v>
      </c>
      <c r="AV782" s="13" t="s">
        <v>82</v>
      </c>
      <c r="AW782" s="13" t="s">
        <v>36</v>
      </c>
      <c r="AX782" s="13" t="s">
        <v>74</v>
      </c>
      <c r="AY782" s="243" t="s">
        <v>135</v>
      </c>
    </row>
    <row r="783" s="13" customFormat="1">
      <c r="A783" s="13"/>
      <c r="B783" s="233"/>
      <c r="C783" s="234"/>
      <c r="D783" s="235" t="s">
        <v>147</v>
      </c>
      <c r="E783" s="236" t="s">
        <v>19</v>
      </c>
      <c r="F783" s="237" t="s">
        <v>419</v>
      </c>
      <c r="G783" s="234"/>
      <c r="H783" s="236" t="s">
        <v>19</v>
      </c>
      <c r="I783" s="238"/>
      <c r="J783" s="234"/>
      <c r="K783" s="234"/>
      <c r="L783" s="239"/>
      <c r="M783" s="240"/>
      <c r="N783" s="241"/>
      <c r="O783" s="241"/>
      <c r="P783" s="241"/>
      <c r="Q783" s="241"/>
      <c r="R783" s="241"/>
      <c r="S783" s="241"/>
      <c r="T783" s="242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3" t="s">
        <v>147</v>
      </c>
      <c r="AU783" s="243" t="s">
        <v>84</v>
      </c>
      <c r="AV783" s="13" t="s">
        <v>82</v>
      </c>
      <c r="AW783" s="13" t="s">
        <v>36</v>
      </c>
      <c r="AX783" s="13" t="s">
        <v>74</v>
      </c>
      <c r="AY783" s="243" t="s">
        <v>135</v>
      </c>
    </row>
    <row r="784" s="14" customFormat="1">
      <c r="A784" s="14"/>
      <c r="B784" s="244"/>
      <c r="C784" s="245"/>
      <c r="D784" s="235" t="s">
        <v>147</v>
      </c>
      <c r="E784" s="246" t="s">
        <v>19</v>
      </c>
      <c r="F784" s="247" t="s">
        <v>82</v>
      </c>
      <c r="G784" s="245"/>
      <c r="H784" s="248">
        <v>1</v>
      </c>
      <c r="I784" s="249"/>
      <c r="J784" s="245"/>
      <c r="K784" s="245"/>
      <c r="L784" s="250"/>
      <c r="M784" s="251"/>
      <c r="N784" s="252"/>
      <c r="O784" s="252"/>
      <c r="P784" s="252"/>
      <c r="Q784" s="252"/>
      <c r="R784" s="252"/>
      <c r="S784" s="252"/>
      <c r="T784" s="25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4" t="s">
        <v>147</v>
      </c>
      <c r="AU784" s="254" t="s">
        <v>84</v>
      </c>
      <c r="AV784" s="14" t="s">
        <v>84</v>
      </c>
      <c r="AW784" s="14" t="s">
        <v>36</v>
      </c>
      <c r="AX784" s="14" t="s">
        <v>74</v>
      </c>
      <c r="AY784" s="254" t="s">
        <v>135</v>
      </c>
    </row>
    <row r="785" s="16" customFormat="1">
      <c r="A785" s="16"/>
      <c r="B785" s="266"/>
      <c r="C785" s="267"/>
      <c r="D785" s="235" t="s">
        <v>147</v>
      </c>
      <c r="E785" s="268" t="s">
        <v>19</v>
      </c>
      <c r="F785" s="269" t="s">
        <v>251</v>
      </c>
      <c r="G785" s="267"/>
      <c r="H785" s="270">
        <v>1</v>
      </c>
      <c r="I785" s="271"/>
      <c r="J785" s="267"/>
      <c r="K785" s="267"/>
      <c r="L785" s="272"/>
      <c r="M785" s="273"/>
      <c r="N785" s="274"/>
      <c r="O785" s="274"/>
      <c r="P785" s="274"/>
      <c r="Q785" s="274"/>
      <c r="R785" s="274"/>
      <c r="S785" s="274"/>
      <c r="T785" s="275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T785" s="276" t="s">
        <v>147</v>
      </c>
      <c r="AU785" s="276" t="s">
        <v>84</v>
      </c>
      <c r="AV785" s="16" t="s">
        <v>157</v>
      </c>
      <c r="AW785" s="16" t="s">
        <v>36</v>
      </c>
      <c r="AX785" s="16" t="s">
        <v>74</v>
      </c>
      <c r="AY785" s="276" t="s">
        <v>135</v>
      </c>
    </row>
    <row r="786" s="13" customFormat="1">
      <c r="A786" s="13"/>
      <c r="B786" s="233"/>
      <c r="C786" s="234"/>
      <c r="D786" s="235" t="s">
        <v>147</v>
      </c>
      <c r="E786" s="236" t="s">
        <v>19</v>
      </c>
      <c r="F786" s="237" t="s">
        <v>539</v>
      </c>
      <c r="G786" s="234"/>
      <c r="H786" s="236" t="s">
        <v>19</v>
      </c>
      <c r="I786" s="238"/>
      <c r="J786" s="234"/>
      <c r="K786" s="234"/>
      <c r="L786" s="239"/>
      <c r="M786" s="240"/>
      <c r="N786" s="241"/>
      <c r="O786" s="241"/>
      <c r="P786" s="241"/>
      <c r="Q786" s="241"/>
      <c r="R786" s="241"/>
      <c r="S786" s="241"/>
      <c r="T786" s="242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3" t="s">
        <v>147</v>
      </c>
      <c r="AU786" s="243" t="s">
        <v>84</v>
      </c>
      <c r="AV786" s="13" t="s">
        <v>82</v>
      </c>
      <c r="AW786" s="13" t="s">
        <v>36</v>
      </c>
      <c r="AX786" s="13" t="s">
        <v>74</v>
      </c>
      <c r="AY786" s="243" t="s">
        <v>135</v>
      </c>
    </row>
    <row r="787" s="13" customFormat="1">
      <c r="A787" s="13"/>
      <c r="B787" s="233"/>
      <c r="C787" s="234"/>
      <c r="D787" s="235" t="s">
        <v>147</v>
      </c>
      <c r="E787" s="236" t="s">
        <v>19</v>
      </c>
      <c r="F787" s="237" t="s">
        <v>540</v>
      </c>
      <c r="G787" s="234"/>
      <c r="H787" s="236" t="s">
        <v>19</v>
      </c>
      <c r="I787" s="238"/>
      <c r="J787" s="234"/>
      <c r="K787" s="234"/>
      <c r="L787" s="239"/>
      <c r="M787" s="240"/>
      <c r="N787" s="241"/>
      <c r="O787" s="241"/>
      <c r="P787" s="241"/>
      <c r="Q787" s="241"/>
      <c r="R787" s="241"/>
      <c r="S787" s="241"/>
      <c r="T787" s="242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3" t="s">
        <v>147</v>
      </c>
      <c r="AU787" s="243" t="s">
        <v>84</v>
      </c>
      <c r="AV787" s="13" t="s">
        <v>82</v>
      </c>
      <c r="AW787" s="13" t="s">
        <v>36</v>
      </c>
      <c r="AX787" s="13" t="s">
        <v>74</v>
      </c>
      <c r="AY787" s="243" t="s">
        <v>135</v>
      </c>
    </row>
    <row r="788" s="14" customFormat="1">
      <c r="A788" s="14"/>
      <c r="B788" s="244"/>
      <c r="C788" s="245"/>
      <c r="D788" s="235" t="s">
        <v>147</v>
      </c>
      <c r="E788" s="246" t="s">
        <v>19</v>
      </c>
      <c r="F788" s="247" t="s">
        <v>82</v>
      </c>
      <c r="G788" s="245"/>
      <c r="H788" s="248">
        <v>1</v>
      </c>
      <c r="I788" s="249"/>
      <c r="J788" s="245"/>
      <c r="K788" s="245"/>
      <c r="L788" s="250"/>
      <c r="M788" s="251"/>
      <c r="N788" s="252"/>
      <c r="O788" s="252"/>
      <c r="P788" s="252"/>
      <c r="Q788" s="252"/>
      <c r="R788" s="252"/>
      <c r="S788" s="252"/>
      <c r="T788" s="253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4" t="s">
        <v>147</v>
      </c>
      <c r="AU788" s="254" t="s">
        <v>84</v>
      </c>
      <c r="AV788" s="14" t="s">
        <v>84</v>
      </c>
      <c r="AW788" s="14" t="s">
        <v>36</v>
      </c>
      <c r="AX788" s="14" t="s">
        <v>74</v>
      </c>
      <c r="AY788" s="254" t="s">
        <v>135</v>
      </c>
    </row>
    <row r="789" s="16" customFormat="1">
      <c r="A789" s="16"/>
      <c r="B789" s="266"/>
      <c r="C789" s="267"/>
      <c r="D789" s="235" t="s">
        <v>147</v>
      </c>
      <c r="E789" s="268" t="s">
        <v>19</v>
      </c>
      <c r="F789" s="269" t="s">
        <v>251</v>
      </c>
      <c r="G789" s="267"/>
      <c r="H789" s="270">
        <v>1</v>
      </c>
      <c r="I789" s="271"/>
      <c r="J789" s="267"/>
      <c r="K789" s="267"/>
      <c r="L789" s="272"/>
      <c r="M789" s="273"/>
      <c r="N789" s="274"/>
      <c r="O789" s="274"/>
      <c r="P789" s="274"/>
      <c r="Q789" s="274"/>
      <c r="R789" s="274"/>
      <c r="S789" s="274"/>
      <c r="T789" s="275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T789" s="276" t="s">
        <v>147</v>
      </c>
      <c r="AU789" s="276" t="s">
        <v>84</v>
      </c>
      <c r="AV789" s="16" t="s">
        <v>157</v>
      </c>
      <c r="AW789" s="16" t="s">
        <v>36</v>
      </c>
      <c r="AX789" s="16" t="s">
        <v>74</v>
      </c>
      <c r="AY789" s="276" t="s">
        <v>135</v>
      </c>
    </row>
    <row r="790" s="15" customFormat="1">
      <c r="A790" s="15"/>
      <c r="B790" s="255"/>
      <c r="C790" s="256"/>
      <c r="D790" s="235" t="s">
        <v>147</v>
      </c>
      <c r="E790" s="257" t="s">
        <v>19</v>
      </c>
      <c r="F790" s="258" t="s">
        <v>152</v>
      </c>
      <c r="G790" s="256"/>
      <c r="H790" s="259">
        <v>5</v>
      </c>
      <c r="I790" s="260"/>
      <c r="J790" s="256"/>
      <c r="K790" s="256"/>
      <c r="L790" s="261"/>
      <c r="M790" s="262"/>
      <c r="N790" s="263"/>
      <c r="O790" s="263"/>
      <c r="P790" s="263"/>
      <c r="Q790" s="263"/>
      <c r="R790" s="263"/>
      <c r="S790" s="263"/>
      <c r="T790" s="264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65" t="s">
        <v>147</v>
      </c>
      <c r="AU790" s="265" t="s">
        <v>84</v>
      </c>
      <c r="AV790" s="15" t="s">
        <v>143</v>
      </c>
      <c r="AW790" s="15" t="s">
        <v>36</v>
      </c>
      <c r="AX790" s="15" t="s">
        <v>82</v>
      </c>
      <c r="AY790" s="265" t="s">
        <v>135</v>
      </c>
    </row>
    <row r="791" s="2" customFormat="1" ht="16.5" customHeight="1">
      <c r="A791" s="41"/>
      <c r="B791" s="42"/>
      <c r="C791" s="283" t="s">
        <v>711</v>
      </c>
      <c r="D791" s="283" t="s">
        <v>367</v>
      </c>
      <c r="E791" s="284" t="s">
        <v>712</v>
      </c>
      <c r="F791" s="285" t="s">
        <v>713</v>
      </c>
      <c r="G791" s="286" t="s">
        <v>314</v>
      </c>
      <c r="H791" s="287">
        <v>5</v>
      </c>
      <c r="I791" s="288"/>
      <c r="J791" s="289">
        <f>ROUND(I791*H791,2)</f>
        <v>0</v>
      </c>
      <c r="K791" s="285" t="s">
        <v>142</v>
      </c>
      <c r="L791" s="290"/>
      <c r="M791" s="291" t="s">
        <v>19</v>
      </c>
      <c r="N791" s="292" t="s">
        <v>45</v>
      </c>
      <c r="O791" s="87"/>
      <c r="P791" s="224">
        <f>O791*H791</f>
        <v>0</v>
      </c>
      <c r="Q791" s="224">
        <v>0.0022000000000000001</v>
      </c>
      <c r="R791" s="224">
        <f>Q791*H791</f>
        <v>0.011000000000000001</v>
      </c>
      <c r="S791" s="224">
        <v>0</v>
      </c>
      <c r="T791" s="225">
        <f>S791*H791</f>
        <v>0</v>
      </c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R791" s="226" t="s">
        <v>572</v>
      </c>
      <c r="AT791" s="226" t="s">
        <v>367</v>
      </c>
      <c r="AU791" s="226" t="s">
        <v>84</v>
      </c>
      <c r="AY791" s="20" t="s">
        <v>135</v>
      </c>
      <c r="BE791" s="227">
        <f>IF(N791="základní",J791,0)</f>
        <v>0</v>
      </c>
      <c r="BF791" s="227">
        <f>IF(N791="snížená",J791,0)</f>
        <v>0</v>
      </c>
      <c r="BG791" s="227">
        <f>IF(N791="zákl. přenesená",J791,0)</f>
        <v>0</v>
      </c>
      <c r="BH791" s="227">
        <f>IF(N791="sníž. přenesená",J791,0)</f>
        <v>0</v>
      </c>
      <c r="BI791" s="227">
        <f>IF(N791="nulová",J791,0)</f>
        <v>0</v>
      </c>
      <c r="BJ791" s="20" t="s">
        <v>82</v>
      </c>
      <c r="BK791" s="227">
        <f>ROUND(I791*H791,2)</f>
        <v>0</v>
      </c>
      <c r="BL791" s="20" t="s">
        <v>278</v>
      </c>
      <c r="BM791" s="226" t="s">
        <v>714</v>
      </c>
    </row>
    <row r="792" s="13" customFormat="1">
      <c r="A792" s="13"/>
      <c r="B792" s="233"/>
      <c r="C792" s="234"/>
      <c r="D792" s="235" t="s">
        <v>147</v>
      </c>
      <c r="E792" s="236" t="s">
        <v>19</v>
      </c>
      <c r="F792" s="237" t="s">
        <v>366</v>
      </c>
      <c r="G792" s="234"/>
      <c r="H792" s="236" t="s">
        <v>19</v>
      </c>
      <c r="I792" s="238"/>
      <c r="J792" s="234"/>
      <c r="K792" s="234"/>
      <c r="L792" s="239"/>
      <c r="M792" s="240"/>
      <c r="N792" s="241"/>
      <c r="O792" s="241"/>
      <c r="P792" s="241"/>
      <c r="Q792" s="241"/>
      <c r="R792" s="241"/>
      <c r="S792" s="241"/>
      <c r="T792" s="242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3" t="s">
        <v>147</v>
      </c>
      <c r="AU792" s="243" t="s">
        <v>84</v>
      </c>
      <c r="AV792" s="13" t="s">
        <v>82</v>
      </c>
      <c r="AW792" s="13" t="s">
        <v>36</v>
      </c>
      <c r="AX792" s="13" t="s">
        <v>74</v>
      </c>
      <c r="AY792" s="243" t="s">
        <v>135</v>
      </c>
    </row>
    <row r="793" s="13" customFormat="1">
      <c r="A793" s="13"/>
      <c r="B793" s="233"/>
      <c r="C793" s="234"/>
      <c r="D793" s="235" t="s">
        <v>147</v>
      </c>
      <c r="E793" s="236" t="s">
        <v>19</v>
      </c>
      <c r="F793" s="237" t="s">
        <v>537</v>
      </c>
      <c r="G793" s="234"/>
      <c r="H793" s="236" t="s">
        <v>19</v>
      </c>
      <c r="I793" s="238"/>
      <c r="J793" s="234"/>
      <c r="K793" s="234"/>
      <c r="L793" s="239"/>
      <c r="M793" s="240"/>
      <c r="N793" s="241"/>
      <c r="O793" s="241"/>
      <c r="P793" s="241"/>
      <c r="Q793" s="241"/>
      <c r="R793" s="241"/>
      <c r="S793" s="241"/>
      <c r="T793" s="24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3" t="s">
        <v>147</v>
      </c>
      <c r="AU793" s="243" t="s">
        <v>84</v>
      </c>
      <c r="AV793" s="13" t="s">
        <v>82</v>
      </c>
      <c r="AW793" s="13" t="s">
        <v>36</v>
      </c>
      <c r="AX793" s="13" t="s">
        <v>74</v>
      </c>
      <c r="AY793" s="243" t="s">
        <v>135</v>
      </c>
    </row>
    <row r="794" s="13" customFormat="1">
      <c r="A794" s="13"/>
      <c r="B794" s="233"/>
      <c r="C794" s="234"/>
      <c r="D794" s="235" t="s">
        <v>147</v>
      </c>
      <c r="E794" s="236" t="s">
        <v>19</v>
      </c>
      <c r="F794" s="237" t="s">
        <v>417</v>
      </c>
      <c r="G794" s="234"/>
      <c r="H794" s="236" t="s">
        <v>19</v>
      </c>
      <c r="I794" s="238"/>
      <c r="J794" s="234"/>
      <c r="K794" s="234"/>
      <c r="L794" s="239"/>
      <c r="M794" s="240"/>
      <c r="N794" s="241"/>
      <c r="O794" s="241"/>
      <c r="P794" s="241"/>
      <c r="Q794" s="241"/>
      <c r="R794" s="241"/>
      <c r="S794" s="241"/>
      <c r="T794" s="242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3" t="s">
        <v>147</v>
      </c>
      <c r="AU794" s="243" t="s">
        <v>84</v>
      </c>
      <c r="AV794" s="13" t="s">
        <v>82</v>
      </c>
      <c r="AW794" s="13" t="s">
        <v>36</v>
      </c>
      <c r="AX794" s="13" t="s">
        <v>74</v>
      </c>
      <c r="AY794" s="243" t="s">
        <v>135</v>
      </c>
    </row>
    <row r="795" s="14" customFormat="1">
      <c r="A795" s="14"/>
      <c r="B795" s="244"/>
      <c r="C795" s="245"/>
      <c r="D795" s="235" t="s">
        <v>147</v>
      </c>
      <c r="E795" s="246" t="s">
        <v>19</v>
      </c>
      <c r="F795" s="247" t="s">
        <v>82</v>
      </c>
      <c r="G795" s="245"/>
      <c r="H795" s="248">
        <v>1</v>
      </c>
      <c r="I795" s="249"/>
      <c r="J795" s="245"/>
      <c r="K795" s="245"/>
      <c r="L795" s="250"/>
      <c r="M795" s="251"/>
      <c r="N795" s="252"/>
      <c r="O795" s="252"/>
      <c r="P795" s="252"/>
      <c r="Q795" s="252"/>
      <c r="R795" s="252"/>
      <c r="S795" s="252"/>
      <c r="T795" s="253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4" t="s">
        <v>147</v>
      </c>
      <c r="AU795" s="254" t="s">
        <v>84</v>
      </c>
      <c r="AV795" s="14" t="s">
        <v>84</v>
      </c>
      <c r="AW795" s="14" t="s">
        <v>36</v>
      </c>
      <c r="AX795" s="14" t="s">
        <v>74</v>
      </c>
      <c r="AY795" s="254" t="s">
        <v>135</v>
      </c>
    </row>
    <row r="796" s="13" customFormat="1">
      <c r="A796" s="13"/>
      <c r="B796" s="233"/>
      <c r="C796" s="234"/>
      <c r="D796" s="235" t="s">
        <v>147</v>
      </c>
      <c r="E796" s="236" t="s">
        <v>19</v>
      </c>
      <c r="F796" s="237" t="s">
        <v>436</v>
      </c>
      <c r="G796" s="234"/>
      <c r="H796" s="236" t="s">
        <v>19</v>
      </c>
      <c r="I796" s="238"/>
      <c r="J796" s="234"/>
      <c r="K796" s="234"/>
      <c r="L796" s="239"/>
      <c r="M796" s="240"/>
      <c r="N796" s="241"/>
      <c r="O796" s="241"/>
      <c r="P796" s="241"/>
      <c r="Q796" s="241"/>
      <c r="R796" s="241"/>
      <c r="S796" s="241"/>
      <c r="T796" s="242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3" t="s">
        <v>147</v>
      </c>
      <c r="AU796" s="243" t="s">
        <v>84</v>
      </c>
      <c r="AV796" s="13" t="s">
        <v>82</v>
      </c>
      <c r="AW796" s="13" t="s">
        <v>36</v>
      </c>
      <c r="AX796" s="13" t="s">
        <v>74</v>
      </c>
      <c r="AY796" s="243" t="s">
        <v>135</v>
      </c>
    </row>
    <row r="797" s="14" customFormat="1">
      <c r="A797" s="14"/>
      <c r="B797" s="244"/>
      <c r="C797" s="245"/>
      <c r="D797" s="235" t="s">
        <v>147</v>
      </c>
      <c r="E797" s="246" t="s">
        <v>19</v>
      </c>
      <c r="F797" s="247" t="s">
        <v>82</v>
      </c>
      <c r="G797" s="245"/>
      <c r="H797" s="248">
        <v>1</v>
      </c>
      <c r="I797" s="249"/>
      <c r="J797" s="245"/>
      <c r="K797" s="245"/>
      <c r="L797" s="250"/>
      <c r="M797" s="251"/>
      <c r="N797" s="252"/>
      <c r="O797" s="252"/>
      <c r="P797" s="252"/>
      <c r="Q797" s="252"/>
      <c r="R797" s="252"/>
      <c r="S797" s="252"/>
      <c r="T797" s="253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4" t="s">
        <v>147</v>
      </c>
      <c r="AU797" s="254" t="s">
        <v>84</v>
      </c>
      <c r="AV797" s="14" t="s">
        <v>84</v>
      </c>
      <c r="AW797" s="14" t="s">
        <v>36</v>
      </c>
      <c r="AX797" s="14" t="s">
        <v>74</v>
      </c>
      <c r="AY797" s="254" t="s">
        <v>135</v>
      </c>
    </row>
    <row r="798" s="13" customFormat="1">
      <c r="A798" s="13"/>
      <c r="B798" s="233"/>
      <c r="C798" s="234"/>
      <c r="D798" s="235" t="s">
        <v>147</v>
      </c>
      <c r="E798" s="236" t="s">
        <v>19</v>
      </c>
      <c r="F798" s="237" t="s">
        <v>438</v>
      </c>
      <c r="G798" s="234"/>
      <c r="H798" s="236" t="s">
        <v>19</v>
      </c>
      <c r="I798" s="238"/>
      <c r="J798" s="234"/>
      <c r="K798" s="234"/>
      <c r="L798" s="239"/>
      <c r="M798" s="240"/>
      <c r="N798" s="241"/>
      <c r="O798" s="241"/>
      <c r="P798" s="241"/>
      <c r="Q798" s="241"/>
      <c r="R798" s="241"/>
      <c r="S798" s="241"/>
      <c r="T798" s="242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3" t="s">
        <v>147</v>
      </c>
      <c r="AU798" s="243" t="s">
        <v>84</v>
      </c>
      <c r="AV798" s="13" t="s">
        <v>82</v>
      </c>
      <c r="AW798" s="13" t="s">
        <v>36</v>
      </c>
      <c r="AX798" s="13" t="s">
        <v>74</v>
      </c>
      <c r="AY798" s="243" t="s">
        <v>135</v>
      </c>
    </row>
    <row r="799" s="14" customFormat="1">
      <c r="A799" s="14"/>
      <c r="B799" s="244"/>
      <c r="C799" s="245"/>
      <c r="D799" s="235" t="s">
        <v>147</v>
      </c>
      <c r="E799" s="246" t="s">
        <v>19</v>
      </c>
      <c r="F799" s="247" t="s">
        <v>82</v>
      </c>
      <c r="G799" s="245"/>
      <c r="H799" s="248">
        <v>1</v>
      </c>
      <c r="I799" s="249"/>
      <c r="J799" s="245"/>
      <c r="K799" s="245"/>
      <c r="L799" s="250"/>
      <c r="M799" s="251"/>
      <c r="N799" s="252"/>
      <c r="O799" s="252"/>
      <c r="P799" s="252"/>
      <c r="Q799" s="252"/>
      <c r="R799" s="252"/>
      <c r="S799" s="252"/>
      <c r="T799" s="253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4" t="s">
        <v>147</v>
      </c>
      <c r="AU799" s="254" t="s">
        <v>84</v>
      </c>
      <c r="AV799" s="14" t="s">
        <v>84</v>
      </c>
      <c r="AW799" s="14" t="s">
        <v>36</v>
      </c>
      <c r="AX799" s="14" t="s">
        <v>74</v>
      </c>
      <c r="AY799" s="254" t="s">
        <v>135</v>
      </c>
    </row>
    <row r="800" s="16" customFormat="1">
      <c r="A800" s="16"/>
      <c r="B800" s="266"/>
      <c r="C800" s="267"/>
      <c r="D800" s="235" t="s">
        <v>147</v>
      </c>
      <c r="E800" s="268" t="s">
        <v>19</v>
      </c>
      <c r="F800" s="269" t="s">
        <v>251</v>
      </c>
      <c r="G800" s="267"/>
      <c r="H800" s="270">
        <v>3</v>
      </c>
      <c r="I800" s="271"/>
      <c r="J800" s="267"/>
      <c r="K800" s="267"/>
      <c r="L800" s="272"/>
      <c r="M800" s="273"/>
      <c r="N800" s="274"/>
      <c r="O800" s="274"/>
      <c r="P800" s="274"/>
      <c r="Q800" s="274"/>
      <c r="R800" s="274"/>
      <c r="S800" s="274"/>
      <c r="T800" s="275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T800" s="276" t="s">
        <v>147</v>
      </c>
      <c r="AU800" s="276" t="s">
        <v>84</v>
      </c>
      <c r="AV800" s="16" t="s">
        <v>157</v>
      </c>
      <c r="AW800" s="16" t="s">
        <v>36</v>
      </c>
      <c r="AX800" s="16" t="s">
        <v>74</v>
      </c>
      <c r="AY800" s="276" t="s">
        <v>135</v>
      </c>
    </row>
    <row r="801" s="13" customFormat="1">
      <c r="A801" s="13"/>
      <c r="B801" s="233"/>
      <c r="C801" s="234"/>
      <c r="D801" s="235" t="s">
        <v>147</v>
      </c>
      <c r="E801" s="236" t="s">
        <v>19</v>
      </c>
      <c r="F801" s="237" t="s">
        <v>538</v>
      </c>
      <c r="G801" s="234"/>
      <c r="H801" s="236" t="s">
        <v>19</v>
      </c>
      <c r="I801" s="238"/>
      <c r="J801" s="234"/>
      <c r="K801" s="234"/>
      <c r="L801" s="239"/>
      <c r="M801" s="240"/>
      <c r="N801" s="241"/>
      <c r="O801" s="241"/>
      <c r="P801" s="241"/>
      <c r="Q801" s="241"/>
      <c r="R801" s="241"/>
      <c r="S801" s="241"/>
      <c r="T801" s="242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3" t="s">
        <v>147</v>
      </c>
      <c r="AU801" s="243" t="s">
        <v>84</v>
      </c>
      <c r="AV801" s="13" t="s">
        <v>82</v>
      </c>
      <c r="AW801" s="13" t="s">
        <v>36</v>
      </c>
      <c r="AX801" s="13" t="s">
        <v>74</v>
      </c>
      <c r="AY801" s="243" t="s">
        <v>135</v>
      </c>
    </row>
    <row r="802" s="13" customFormat="1">
      <c r="A802" s="13"/>
      <c r="B802" s="233"/>
      <c r="C802" s="234"/>
      <c r="D802" s="235" t="s">
        <v>147</v>
      </c>
      <c r="E802" s="236" t="s">
        <v>19</v>
      </c>
      <c r="F802" s="237" t="s">
        <v>419</v>
      </c>
      <c r="G802" s="234"/>
      <c r="H802" s="236" t="s">
        <v>19</v>
      </c>
      <c r="I802" s="238"/>
      <c r="J802" s="234"/>
      <c r="K802" s="234"/>
      <c r="L802" s="239"/>
      <c r="M802" s="240"/>
      <c r="N802" s="241"/>
      <c r="O802" s="241"/>
      <c r="P802" s="241"/>
      <c r="Q802" s="241"/>
      <c r="R802" s="241"/>
      <c r="S802" s="241"/>
      <c r="T802" s="242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43" t="s">
        <v>147</v>
      </c>
      <c r="AU802" s="243" t="s">
        <v>84</v>
      </c>
      <c r="AV802" s="13" t="s">
        <v>82</v>
      </c>
      <c r="AW802" s="13" t="s">
        <v>36</v>
      </c>
      <c r="AX802" s="13" t="s">
        <v>74</v>
      </c>
      <c r="AY802" s="243" t="s">
        <v>135</v>
      </c>
    </row>
    <row r="803" s="14" customFormat="1">
      <c r="A803" s="14"/>
      <c r="B803" s="244"/>
      <c r="C803" s="245"/>
      <c r="D803" s="235" t="s">
        <v>147</v>
      </c>
      <c r="E803" s="246" t="s">
        <v>19</v>
      </c>
      <c r="F803" s="247" t="s">
        <v>82</v>
      </c>
      <c r="G803" s="245"/>
      <c r="H803" s="248">
        <v>1</v>
      </c>
      <c r="I803" s="249"/>
      <c r="J803" s="245"/>
      <c r="K803" s="245"/>
      <c r="L803" s="250"/>
      <c r="M803" s="251"/>
      <c r="N803" s="252"/>
      <c r="O803" s="252"/>
      <c r="P803" s="252"/>
      <c r="Q803" s="252"/>
      <c r="R803" s="252"/>
      <c r="S803" s="252"/>
      <c r="T803" s="253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4" t="s">
        <v>147</v>
      </c>
      <c r="AU803" s="254" t="s">
        <v>84</v>
      </c>
      <c r="AV803" s="14" t="s">
        <v>84</v>
      </c>
      <c r="AW803" s="14" t="s">
        <v>36</v>
      </c>
      <c r="AX803" s="14" t="s">
        <v>74</v>
      </c>
      <c r="AY803" s="254" t="s">
        <v>135</v>
      </c>
    </row>
    <row r="804" s="16" customFormat="1">
      <c r="A804" s="16"/>
      <c r="B804" s="266"/>
      <c r="C804" s="267"/>
      <c r="D804" s="235" t="s">
        <v>147</v>
      </c>
      <c r="E804" s="268" t="s">
        <v>19</v>
      </c>
      <c r="F804" s="269" t="s">
        <v>251</v>
      </c>
      <c r="G804" s="267"/>
      <c r="H804" s="270">
        <v>1</v>
      </c>
      <c r="I804" s="271"/>
      <c r="J804" s="267"/>
      <c r="K804" s="267"/>
      <c r="L804" s="272"/>
      <c r="M804" s="273"/>
      <c r="N804" s="274"/>
      <c r="O804" s="274"/>
      <c r="P804" s="274"/>
      <c r="Q804" s="274"/>
      <c r="R804" s="274"/>
      <c r="S804" s="274"/>
      <c r="T804" s="275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T804" s="276" t="s">
        <v>147</v>
      </c>
      <c r="AU804" s="276" t="s">
        <v>84</v>
      </c>
      <c r="AV804" s="16" t="s">
        <v>157</v>
      </c>
      <c r="AW804" s="16" t="s">
        <v>36</v>
      </c>
      <c r="AX804" s="16" t="s">
        <v>74</v>
      </c>
      <c r="AY804" s="276" t="s">
        <v>135</v>
      </c>
    </row>
    <row r="805" s="13" customFormat="1">
      <c r="A805" s="13"/>
      <c r="B805" s="233"/>
      <c r="C805" s="234"/>
      <c r="D805" s="235" t="s">
        <v>147</v>
      </c>
      <c r="E805" s="236" t="s">
        <v>19</v>
      </c>
      <c r="F805" s="237" t="s">
        <v>539</v>
      </c>
      <c r="G805" s="234"/>
      <c r="H805" s="236" t="s">
        <v>19</v>
      </c>
      <c r="I805" s="238"/>
      <c r="J805" s="234"/>
      <c r="K805" s="234"/>
      <c r="L805" s="239"/>
      <c r="M805" s="240"/>
      <c r="N805" s="241"/>
      <c r="O805" s="241"/>
      <c r="P805" s="241"/>
      <c r="Q805" s="241"/>
      <c r="R805" s="241"/>
      <c r="S805" s="241"/>
      <c r="T805" s="242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3" t="s">
        <v>147</v>
      </c>
      <c r="AU805" s="243" t="s">
        <v>84</v>
      </c>
      <c r="AV805" s="13" t="s">
        <v>82</v>
      </c>
      <c r="AW805" s="13" t="s">
        <v>36</v>
      </c>
      <c r="AX805" s="13" t="s">
        <v>74</v>
      </c>
      <c r="AY805" s="243" t="s">
        <v>135</v>
      </c>
    </row>
    <row r="806" s="13" customFormat="1">
      <c r="A806" s="13"/>
      <c r="B806" s="233"/>
      <c r="C806" s="234"/>
      <c r="D806" s="235" t="s">
        <v>147</v>
      </c>
      <c r="E806" s="236" t="s">
        <v>19</v>
      </c>
      <c r="F806" s="237" t="s">
        <v>540</v>
      </c>
      <c r="G806" s="234"/>
      <c r="H806" s="236" t="s">
        <v>19</v>
      </c>
      <c r="I806" s="238"/>
      <c r="J806" s="234"/>
      <c r="K806" s="234"/>
      <c r="L806" s="239"/>
      <c r="M806" s="240"/>
      <c r="N806" s="241"/>
      <c r="O806" s="241"/>
      <c r="P806" s="241"/>
      <c r="Q806" s="241"/>
      <c r="R806" s="241"/>
      <c r="S806" s="241"/>
      <c r="T806" s="242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3" t="s">
        <v>147</v>
      </c>
      <c r="AU806" s="243" t="s">
        <v>84</v>
      </c>
      <c r="AV806" s="13" t="s">
        <v>82</v>
      </c>
      <c r="AW806" s="13" t="s">
        <v>36</v>
      </c>
      <c r="AX806" s="13" t="s">
        <v>74</v>
      </c>
      <c r="AY806" s="243" t="s">
        <v>135</v>
      </c>
    </row>
    <row r="807" s="14" customFormat="1">
      <c r="A807" s="14"/>
      <c r="B807" s="244"/>
      <c r="C807" s="245"/>
      <c r="D807" s="235" t="s">
        <v>147</v>
      </c>
      <c r="E807" s="246" t="s">
        <v>19</v>
      </c>
      <c r="F807" s="247" t="s">
        <v>82</v>
      </c>
      <c r="G807" s="245"/>
      <c r="H807" s="248">
        <v>1</v>
      </c>
      <c r="I807" s="249"/>
      <c r="J807" s="245"/>
      <c r="K807" s="245"/>
      <c r="L807" s="250"/>
      <c r="M807" s="251"/>
      <c r="N807" s="252"/>
      <c r="O807" s="252"/>
      <c r="P807" s="252"/>
      <c r="Q807" s="252"/>
      <c r="R807" s="252"/>
      <c r="S807" s="252"/>
      <c r="T807" s="253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4" t="s">
        <v>147</v>
      </c>
      <c r="AU807" s="254" t="s">
        <v>84</v>
      </c>
      <c r="AV807" s="14" t="s">
        <v>84</v>
      </c>
      <c r="AW807" s="14" t="s">
        <v>36</v>
      </c>
      <c r="AX807" s="14" t="s">
        <v>74</v>
      </c>
      <c r="AY807" s="254" t="s">
        <v>135</v>
      </c>
    </row>
    <row r="808" s="16" customFormat="1">
      <c r="A808" s="16"/>
      <c r="B808" s="266"/>
      <c r="C808" s="267"/>
      <c r="D808" s="235" t="s">
        <v>147</v>
      </c>
      <c r="E808" s="268" t="s">
        <v>19</v>
      </c>
      <c r="F808" s="269" t="s">
        <v>251</v>
      </c>
      <c r="G808" s="267"/>
      <c r="H808" s="270">
        <v>1</v>
      </c>
      <c r="I808" s="271"/>
      <c r="J808" s="267"/>
      <c r="K808" s="267"/>
      <c r="L808" s="272"/>
      <c r="M808" s="273"/>
      <c r="N808" s="274"/>
      <c r="O808" s="274"/>
      <c r="P808" s="274"/>
      <c r="Q808" s="274"/>
      <c r="R808" s="274"/>
      <c r="S808" s="274"/>
      <c r="T808" s="275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T808" s="276" t="s">
        <v>147</v>
      </c>
      <c r="AU808" s="276" t="s">
        <v>84</v>
      </c>
      <c r="AV808" s="16" t="s">
        <v>157</v>
      </c>
      <c r="AW808" s="16" t="s">
        <v>36</v>
      </c>
      <c r="AX808" s="16" t="s">
        <v>74</v>
      </c>
      <c r="AY808" s="276" t="s">
        <v>135</v>
      </c>
    </row>
    <row r="809" s="15" customFormat="1">
      <c r="A809" s="15"/>
      <c r="B809" s="255"/>
      <c r="C809" s="256"/>
      <c r="D809" s="235" t="s">
        <v>147</v>
      </c>
      <c r="E809" s="257" t="s">
        <v>19</v>
      </c>
      <c r="F809" s="258" t="s">
        <v>152</v>
      </c>
      <c r="G809" s="256"/>
      <c r="H809" s="259">
        <v>5</v>
      </c>
      <c r="I809" s="260"/>
      <c r="J809" s="256"/>
      <c r="K809" s="256"/>
      <c r="L809" s="261"/>
      <c r="M809" s="262"/>
      <c r="N809" s="263"/>
      <c r="O809" s="263"/>
      <c r="P809" s="263"/>
      <c r="Q809" s="263"/>
      <c r="R809" s="263"/>
      <c r="S809" s="263"/>
      <c r="T809" s="264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T809" s="265" t="s">
        <v>147</v>
      </c>
      <c r="AU809" s="265" t="s">
        <v>84</v>
      </c>
      <c r="AV809" s="15" t="s">
        <v>143</v>
      </c>
      <c r="AW809" s="15" t="s">
        <v>36</v>
      </c>
      <c r="AX809" s="15" t="s">
        <v>82</v>
      </c>
      <c r="AY809" s="265" t="s">
        <v>135</v>
      </c>
    </row>
    <row r="810" s="2" customFormat="1" ht="16.5" customHeight="1">
      <c r="A810" s="41"/>
      <c r="B810" s="42"/>
      <c r="C810" s="215" t="s">
        <v>715</v>
      </c>
      <c r="D810" s="215" t="s">
        <v>138</v>
      </c>
      <c r="E810" s="216" t="s">
        <v>716</v>
      </c>
      <c r="F810" s="217" t="s">
        <v>717</v>
      </c>
      <c r="G810" s="218" t="s">
        <v>314</v>
      </c>
      <c r="H810" s="219">
        <v>5</v>
      </c>
      <c r="I810" s="220"/>
      <c r="J810" s="221">
        <f>ROUND(I810*H810,2)</f>
        <v>0</v>
      </c>
      <c r="K810" s="217" t="s">
        <v>142</v>
      </c>
      <c r="L810" s="47"/>
      <c r="M810" s="222" t="s">
        <v>19</v>
      </c>
      <c r="N810" s="223" t="s">
        <v>45</v>
      </c>
      <c r="O810" s="87"/>
      <c r="P810" s="224">
        <f>O810*H810</f>
        <v>0</v>
      </c>
      <c r="Q810" s="224">
        <v>0</v>
      </c>
      <c r="R810" s="224">
        <f>Q810*H810</f>
        <v>0</v>
      </c>
      <c r="S810" s="224">
        <v>0</v>
      </c>
      <c r="T810" s="225">
        <f>S810*H810</f>
        <v>0</v>
      </c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R810" s="226" t="s">
        <v>278</v>
      </c>
      <c r="AT810" s="226" t="s">
        <v>138</v>
      </c>
      <c r="AU810" s="226" t="s">
        <v>84</v>
      </c>
      <c r="AY810" s="20" t="s">
        <v>135</v>
      </c>
      <c r="BE810" s="227">
        <f>IF(N810="základní",J810,0)</f>
        <v>0</v>
      </c>
      <c r="BF810" s="227">
        <f>IF(N810="snížená",J810,0)</f>
        <v>0</v>
      </c>
      <c r="BG810" s="227">
        <f>IF(N810="zákl. přenesená",J810,0)</f>
        <v>0</v>
      </c>
      <c r="BH810" s="227">
        <f>IF(N810="sníž. přenesená",J810,0)</f>
        <v>0</v>
      </c>
      <c r="BI810" s="227">
        <f>IF(N810="nulová",J810,0)</f>
        <v>0</v>
      </c>
      <c r="BJ810" s="20" t="s">
        <v>82</v>
      </c>
      <c r="BK810" s="227">
        <f>ROUND(I810*H810,2)</f>
        <v>0</v>
      </c>
      <c r="BL810" s="20" t="s">
        <v>278</v>
      </c>
      <c r="BM810" s="226" t="s">
        <v>718</v>
      </c>
    </row>
    <row r="811" s="2" customFormat="1">
      <c r="A811" s="41"/>
      <c r="B811" s="42"/>
      <c r="C811" s="43"/>
      <c r="D811" s="228" t="s">
        <v>145</v>
      </c>
      <c r="E811" s="43"/>
      <c r="F811" s="229" t="s">
        <v>719</v>
      </c>
      <c r="G811" s="43"/>
      <c r="H811" s="43"/>
      <c r="I811" s="230"/>
      <c r="J811" s="43"/>
      <c r="K811" s="43"/>
      <c r="L811" s="47"/>
      <c r="M811" s="231"/>
      <c r="N811" s="232"/>
      <c r="O811" s="87"/>
      <c r="P811" s="87"/>
      <c r="Q811" s="87"/>
      <c r="R811" s="87"/>
      <c r="S811" s="87"/>
      <c r="T811" s="88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T811" s="20" t="s">
        <v>145</v>
      </c>
      <c r="AU811" s="20" t="s">
        <v>84</v>
      </c>
    </row>
    <row r="812" s="13" customFormat="1">
      <c r="A812" s="13"/>
      <c r="B812" s="233"/>
      <c r="C812" s="234"/>
      <c r="D812" s="235" t="s">
        <v>147</v>
      </c>
      <c r="E812" s="236" t="s">
        <v>19</v>
      </c>
      <c r="F812" s="237" t="s">
        <v>366</v>
      </c>
      <c r="G812" s="234"/>
      <c r="H812" s="236" t="s">
        <v>19</v>
      </c>
      <c r="I812" s="238"/>
      <c r="J812" s="234"/>
      <c r="K812" s="234"/>
      <c r="L812" s="239"/>
      <c r="M812" s="240"/>
      <c r="N812" s="241"/>
      <c r="O812" s="241"/>
      <c r="P812" s="241"/>
      <c r="Q812" s="241"/>
      <c r="R812" s="241"/>
      <c r="S812" s="241"/>
      <c r="T812" s="242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3" t="s">
        <v>147</v>
      </c>
      <c r="AU812" s="243" t="s">
        <v>84</v>
      </c>
      <c r="AV812" s="13" t="s">
        <v>82</v>
      </c>
      <c r="AW812" s="13" t="s">
        <v>36</v>
      </c>
      <c r="AX812" s="13" t="s">
        <v>74</v>
      </c>
      <c r="AY812" s="243" t="s">
        <v>135</v>
      </c>
    </row>
    <row r="813" s="13" customFormat="1">
      <c r="A813" s="13"/>
      <c r="B813" s="233"/>
      <c r="C813" s="234"/>
      <c r="D813" s="235" t="s">
        <v>147</v>
      </c>
      <c r="E813" s="236" t="s">
        <v>19</v>
      </c>
      <c r="F813" s="237" t="s">
        <v>537</v>
      </c>
      <c r="G813" s="234"/>
      <c r="H813" s="236" t="s">
        <v>19</v>
      </c>
      <c r="I813" s="238"/>
      <c r="J813" s="234"/>
      <c r="K813" s="234"/>
      <c r="L813" s="239"/>
      <c r="M813" s="240"/>
      <c r="N813" s="241"/>
      <c r="O813" s="241"/>
      <c r="P813" s="241"/>
      <c r="Q813" s="241"/>
      <c r="R813" s="241"/>
      <c r="S813" s="241"/>
      <c r="T813" s="242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3" t="s">
        <v>147</v>
      </c>
      <c r="AU813" s="243" t="s">
        <v>84</v>
      </c>
      <c r="AV813" s="13" t="s">
        <v>82</v>
      </c>
      <c r="AW813" s="13" t="s">
        <v>36</v>
      </c>
      <c r="AX813" s="13" t="s">
        <v>74</v>
      </c>
      <c r="AY813" s="243" t="s">
        <v>135</v>
      </c>
    </row>
    <row r="814" s="13" customFormat="1">
      <c r="A814" s="13"/>
      <c r="B814" s="233"/>
      <c r="C814" s="234"/>
      <c r="D814" s="235" t="s">
        <v>147</v>
      </c>
      <c r="E814" s="236" t="s">
        <v>19</v>
      </c>
      <c r="F814" s="237" t="s">
        <v>417</v>
      </c>
      <c r="G814" s="234"/>
      <c r="H814" s="236" t="s">
        <v>19</v>
      </c>
      <c r="I814" s="238"/>
      <c r="J814" s="234"/>
      <c r="K814" s="234"/>
      <c r="L814" s="239"/>
      <c r="M814" s="240"/>
      <c r="N814" s="241"/>
      <c r="O814" s="241"/>
      <c r="P814" s="241"/>
      <c r="Q814" s="241"/>
      <c r="R814" s="241"/>
      <c r="S814" s="241"/>
      <c r="T814" s="242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3" t="s">
        <v>147</v>
      </c>
      <c r="AU814" s="243" t="s">
        <v>84</v>
      </c>
      <c r="AV814" s="13" t="s">
        <v>82</v>
      </c>
      <c r="AW814" s="13" t="s">
        <v>36</v>
      </c>
      <c r="AX814" s="13" t="s">
        <v>74</v>
      </c>
      <c r="AY814" s="243" t="s">
        <v>135</v>
      </c>
    </row>
    <row r="815" s="14" customFormat="1">
      <c r="A815" s="14"/>
      <c r="B815" s="244"/>
      <c r="C815" s="245"/>
      <c r="D815" s="235" t="s">
        <v>147</v>
      </c>
      <c r="E815" s="246" t="s">
        <v>19</v>
      </c>
      <c r="F815" s="247" t="s">
        <v>82</v>
      </c>
      <c r="G815" s="245"/>
      <c r="H815" s="248">
        <v>1</v>
      </c>
      <c r="I815" s="249"/>
      <c r="J815" s="245"/>
      <c r="K815" s="245"/>
      <c r="L815" s="250"/>
      <c r="M815" s="251"/>
      <c r="N815" s="252"/>
      <c r="O815" s="252"/>
      <c r="P815" s="252"/>
      <c r="Q815" s="252"/>
      <c r="R815" s="252"/>
      <c r="S815" s="252"/>
      <c r="T815" s="253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4" t="s">
        <v>147</v>
      </c>
      <c r="AU815" s="254" t="s">
        <v>84</v>
      </c>
      <c r="AV815" s="14" t="s">
        <v>84</v>
      </c>
      <c r="AW815" s="14" t="s">
        <v>36</v>
      </c>
      <c r="AX815" s="14" t="s">
        <v>74</v>
      </c>
      <c r="AY815" s="254" t="s">
        <v>135</v>
      </c>
    </row>
    <row r="816" s="13" customFormat="1">
      <c r="A816" s="13"/>
      <c r="B816" s="233"/>
      <c r="C816" s="234"/>
      <c r="D816" s="235" t="s">
        <v>147</v>
      </c>
      <c r="E816" s="236" t="s">
        <v>19</v>
      </c>
      <c r="F816" s="237" t="s">
        <v>436</v>
      </c>
      <c r="G816" s="234"/>
      <c r="H816" s="236" t="s">
        <v>19</v>
      </c>
      <c r="I816" s="238"/>
      <c r="J816" s="234"/>
      <c r="K816" s="234"/>
      <c r="L816" s="239"/>
      <c r="M816" s="240"/>
      <c r="N816" s="241"/>
      <c r="O816" s="241"/>
      <c r="P816" s="241"/>
      <c r="Q816" s="241"/>
      <c r="R816" s="241"/>
      <c r="S816" s="241"/>
      <c r="T816" s="242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3" t="s">
        <v>147</v>
      </c>
      <c r="AU816" s="243" t="s">
        <v>84</v>
      </c>
      <c r="AV816" s="13" t="s">
        <v>82</v>
      </c>
      <c r="AW816" s="13" t="s">
        <v>36</v>
      </c>
      <c r="AX816" s="13" t="s">
        <v>74</v>
      </c>
      <c r="AY816" s="243" t="s">
        <v>135</v>
      </c>
    </row>
    <row r="817" s="14" customFormat="1">
      <c r="A817" s="14"/>
      <c r="B817" s="244"/>
      <c r="C817" s="245"/>
      <c r="D817" s="235" t="s">
        <v>147</v>
      </c>
      <c r="E817" s="246" t="s">
        <v>19</v>
      </c>
      <c r="F817" s="247" t="s">
        <v>82</v>
      </c>
      <c r="G817" s="245"/>
      <c r="H817" s="248">
        <v>1</v>
      </c>
      <c r="I817" s="249"/>
      <c r="J817" s="245"/>
      <c r="K817" s="245"/>
      <c r="L817" s="250"/>
      <c r="M817" s="251"/>
      <c r="N817" s="252"/>
      <c r="O817" s="252"/>
      <c r="P817" s="252"/>
      <c r="Q817" s="252"/>
      <c r="R817" s="252"/>
      <c r="S817" s="252"/>
      <c r="T817" s="253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4" t="s">
        <v>147</v>
      </c>
      <c r="AU817" s="254" t="s">
        <v>84</v>
      </c>
      <c r="AV817" s="14" t="s">
        <v>84</v>
      </c>
      <c r="AW817" s="14" t="s">
        <v>36</v>
      </c>
      <c r="AX817" s="14" t="s">
        <v>74</v>
      </c>
      <c r="AY817" s="254" t="s">
        <v>135</v>
      </c>
    </row>
    <row r="818" s="13" customFormat="1">
      <c r="A818" s="13"/>
      <c r="B818" s="233"/>
      <c r="C818" s="234"/>
      <c r="D818" s="235" t="s">
        <v>147</v>
      </c>
      <c r="E818" s="236" t="s">
        <v>19</v>
      </c>
      <c r="F818" s="237" t="s">
        <v>438</v>
      </c>
      <c r="G818" s="234"/>
      <c r="H818" s="236" t="s">
        <v>19</v>
      </c>
      <c r="I818" s="238"/>
      <c r="J818" s="234"/>
      <c r="K818" s="234"/>
      <c r="L818" s="239"/>
      <c r="M818" s="240"/>
      <c r="N818" s="241"/>
      <c r="O818" s="241"/>
      <c r="P818" s="241"/>
      <c r="Q818" s="241"/>
      <c r="R818" s="241"/>
      <c r="S818" s="241"/>
      <c r="T818" s="242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3" t="s">
        <v>147</v>
      </c>
      <c r="AU818" s="243" t="s">
        <v>84</v>
      </c>
      <c r="AV818" s="13" t="s">
        <v>82</v>
      </c>
      <c r="AW818" s="13" t="s">
        <v>36</v>
      </c>
      <c r="AX818" s="13" t="s">
        <v>74</v>
      </c>
      <c r="AY818" s="243" t="s">
        <v>135</v>
      </c>
    </row>
    <row r="819" s="14" customFormat="1">
      <c r="A819" s="14"/>
      <c r="B819" s="244"/>
      <c r="C819" s="245"/>
      <c r="D819" s="235" t="s">
        <v>147</v>
      </c>
      <c r="E819" s="246" t="s">
        <v>19</v>
      </c>
      <c r="F819" s="247" t="s">
        <v>82</v>
      </c>
      <c r="G819" s="245"/>
      <c r="H819" s="248">
        <v>1</v>
      </c>
      <c r="I819" s="249"/>
      <c r="J819" s="245"/>
      <c r="K819" s="245"/>
      <c r="L819" s="250"/>
      <c r="M819" s="251"/>
      <c r="N819" s="252"/>
      <c r="O819" s="252"/>
      <c r="P819" s="252"/>
      <c r="Q819" s="252"/>
      <c r="R819" s="252"/>
      <c r="S819" s="252"/>
      <c r="T819" s="253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4" t="s">
        <v>147</v>
      </c>
      <c r="AU819" s="254" t="s">
        <v>84</v>
      </c>
      <c r="AV819" s="14" t="s">
        <v>84</v>
      </c>
      <c r="AW819" s="14" t="s">
        <v>36</v>
      </c>
      <c r="AX819" s="14" t="s">
        <v>74</v>
      </c>
      <c r="AY819" s="254" t="s">
        <v>135</v>
      </c>
    </row>
    <row r="820" s="16" customFormat="1">
      <c r="A820" s="16"/>
      <c r="B820" s="266"/>
      <c r="C820" s="267"/>
      <c r="D820" s="235" t="s">
        <v>147</v>
      </c>
      <c r="E820" s="268" t="s">
        <v>19</v>
      </c>
      <c r="F820" s="269" t="s">
        <v>251</v>
      </c>
      <c r="G820" s="267"/>
      <c r="H820" s="270">
        <v>3</v>
      </c>
      <c r="I820" s="271"/>
      <c r="J820" s="267"/>
      <c r="K820" s="267"/>
      <c r="L820" s="272"/>
      <c r="M820" s="273"/>
      <c r="N820" s="274"/>
      <c r="O820" s="274"/>
      <c r="P820" s="274"/>
      <c r="Q820" s="274"/>
      <c r="R820" s="274"/>
      <c r="S820" s="274"/>
      <c r="T820" s="275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T820" s="276" t="s">
        <v>147</v>
      </c>
      <c r="AU820" s="276" t="s">
        <v>84</v>
      </c>
      <c r="AV820" s="16" t="s">
        <v>157</v>
      </c>
      <c r="AW820" s="16" t="s">
        <v>36</v>
      </c>
      <c r="AX820" s="16" t="s">
        <v>74</v>
      </c>
      <c r="AY820" s="276" t="s">
        <v>135</v>
      </c>
    </row>
    <row r="821" s="13" customFormat="1">
      <c r="A821" s="13"/>
      <c r="B821" s="233"/>
      <c r="C821" s="234"/>
      <c r="D821" s="235" t="s">
        <v>147</v>
      </c>
      <c r="E821" s="236" t="s">
        <v>19</v>
      </c>
      <c r="F821" s="237" t="s">
        <v>538</v>
      </c>
      <c r="G821" s="234"/>
      <c r="H821" s="236" t="s">
        <v>19</v>
      </c>
      <c r="I821" s="238"/>
      <c r="J821" s="234"/>
      <c r="K821" s="234"/>
      <c r="L821" s="239"/>
      <c r="M821" s="240"/>
      <c r="N821" s="241"/>
      <c r="O821" s="241"/>
      <c r="P821" s="241"/>
      <c r="Q821" s="241"/>
      <c r="R821" s="241"/>
      <c r="S821" s="241"/>
      <c r="T821" s="242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3" t="s">
        <v>147</v>
      </c>
      <c r="AU821" s="243" t="s">
        <v>84</v>
      </c>
      <c r="AV821" s="13" t="s">
        <v>82</v>
      </c>
      <c r="AW821" s="13" t="s">
        <v>36</v>
      </c>
      <c r="AX821" s="13" t="s">
        <v>74</v>
      </c>
      <c r="AY821" s="243" t="s">
        <v>135</v>
      </c>
    </row>
    <row r="822" s="13" customFormat="1">
      <c r="A822" s="13"/>
      <c r="B822" s="233"/>
      <c r="C822" s="234"/>
      <c r="D822" s="235" t="s">
        <v>147</v>
      </c>
      <c r="E822" s="236" t="s">
        <v>19</v>
      </c>
      <c r="F822" s="237" t="s">
        <v>419</v>
      </c>
      <c r="G822" s="234"/>
      <c r="H822" s="236" t="s">
        <v>19</v>
      </c>
      <c r="I822" s="238"/>
      <c r="J822" s="234"/>
      <c r="K822" s="234"/>
      <c r="L822" s="239"/>
      <c r="M822" s="240"/>
      <c r="N822" s="241"/>
      <c r="O822" s="241"/>
      <c r="P822" s="241"/>
      <c r="Q822" s="241"/>
      <c r="R822" s="241"/>
      <c r="S822" s="241"/>
      <c r="T822" s="242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3" t="s">
        <v>147</v>
      </c>
      <c r="AU822" s="243" t="s">
        <v>84</v>
      </c>
      <c r="AV822" s="13" t="s">
        <v>82</v>
      </c>
      <c r="AW822" s="13" t="s">
        <v>36</v>
      </c>
      <c r="AX822" s="13" t="s">
        <v>74</v>
      </c>
      <c r="AY822" s="243" t="s">
        <v>135</v>
      </c>
    </row>
    <row r="823" s="14" customFormat="1">
      <c r="A823" s="14"/>
      <c r="B823" s="244"/>
      <c r="C823" s="245"/>
      <c r="D823" s="235" t="s">
        <v>147</v>
      </c>
      <c r="E823" s="246" t="s">
        <v>19</v>
      </c>
      <c r="F823" s="247" t="s">
        <v>82</v>
      </c>
      <c r="G823" s="245"/>
      <c r="H823" s="248">
        <v>1</v>
      </c>
      <c r="I823" s="249"/>
      <c r="J823" s="245"/>
      <c r="K823" s="245"/>
      <c r="L823" s="250"/>
      <c r="M823" s="251"/>
      <c r="N823" s="252"/>
      <c r="O823" s="252"/>
      <c r="P823" s="252"/>
      <c r="Q823" s="252"/>
      <c r="R823" s="252"/>
      <c r="S823" s="252"/>
      <c r="T823" s="253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4" t="s">
        <v>147</v>
      </c>
      <c r="AU823" s="254" t="s">
        <v>84</v>
      </c>
      <c r="AV823" s="14" t="s">
        <v>84</v>
      </c>
      <c r="AW823" s="14" t="s">
        <v>36</v>
      </c>
      <c r="AX823" s="14" t="s">
        <v>74</v>
      </c>
      <c r="AY823" s="254" t="s">
        <v>135</v>
      </c>
    </row>
    <row r="824" s="16" customFormat="1">
      <c r="A824" s="16"/>
      <c r="B824" s="266"/>
      <c r="C824" s="267"/>
      <c r="D824" s="235" t="s">
        <v>147</v>
      </c>
      <c r="E824" s="268" t="s">
        <v>19</v>
      </c>
      <c r="F824" s="269" t="s">
        <v>251</v>
      </c>
      <c r="G824" s="267"/>
      <c r="H824" s="270">
        <v>1</v>
      </c>
      <c r="I824" s="271"/>
      <c r="J824" s="267"/>
      <c r="K824" s="267"/>
      <c r="L824" s="272"/>
      <c r="M824" s="273"/>
      <c r="N824" s="274"/>
      <c r="O824" s="274"/>
      <c r="P824" s="274"/>
      <c r="Q824" s="274"/>
      <c r="R824" s="274"/>
      <c r="S824" s="274"/>
      <c r="T824" s="275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T824" s="276" t="s">
        <v>147</v>
      </c>
      <c r="AU824" s="276" t="s">
        <v>84</v>
      </c>
      <c r="AV824" s="16" t="s">
        <v>157</v>
      </c>
      <c r="AW824" s="16" t="s">
        <v>36</v>
      </c>
      <c r="AX824" s="16" t="s">
        <v>74</v>
      </c>
      <c r="AY824" s="276" t="s">
        <v>135</v>
      </c>
    </row>
    <row r="825" s="13" customFormat="1">
      <c r="A825" s="13"/>
      <c r="B825" s="233"/>
      <c r="C825" s="234"/>
      <c r="D825" s="235" t="s">
        <v>147</v>
      </c>
      <c r="E825" s="236" t="s">
        <v>19</v>
      </c>
      <c r="F825" s="237" t="s">
        <v>539</v>
      </c>
      <c r="G825" s="234"/>
      <c r="H825" s="236" t="s">
        <v>19</v>
      </c>
      <c r="I825" s="238"/>
      <c r="J825" s="234"/>
      <c r="K825" s="234"/>
      <c r="L825" s="239"/>
      <c r="M825" s="240"/>
      <c r="N825" s="241"/>
      <c r="O825" s="241"/>
      <c r="P825" s="241"/>
      <c r="Q825" s="241"/>
      <c r="R825" s="241"/>
      <c r="S825" s="241"/>
      <c r="T825" s="242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3" t="s">
        <v>147</v>
      </c>
      <c r="AU825" s="243" t="s">
        <v>84</v>
      </c>
      <c r="AV825" s="13" t="s">
        <v>82</v>
      </c>
      <c r="AW825" s="13" t="s">
        <v>36</v>
      </c>
      <c r="AX825" s="13" t="s">
        <v>74</v>
      </c>
      <c r="AY825" s="243" t="s">
        <v>135</v>
      </c>
    </row>
    <row r="826" s="13" customFormat="1">
      <c r="A826" s="13"/>
      <c r="B826" s="233"/>
      <c r="C826" s="234"/>
      <c r="D826" s="235" t="s">
        <v>147</v>
      </c>
      <c r="E826" s="236" t="s">
        <v>19</v>
      </c>
      <c r="F826" s="237" t="s">
        <v>540</v>
      </c>
      <c r="G826" s="234"/>
      <c r="H826" s="236" t="s">
        <v>19</v>
      </c>
      <c r="I826" s="238"/>
      <c r="J826" s="234"/>
      <c r="K826" s="234"/>
      <c r="L826" s="239"/>
      <c r="M826" s="240"/>
      <c r="N826" s="241"/>
      <c r="O826" s="241"/>
      <c r="P826" s="241"/>
      <c r="Q826" s="241"/>
      <c r="R826" s="241"/>
      <c r="S826" s="241"/>
      <c r="T826" s="242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3" t="s">
        <v>147</v>
      </c>
      <c r="AU826" s="243" t="s">
        <v>84</v>
      </c>
      <c r="AV826" s="13" t="s">
        <v>82</v>
      </c>
      <c r="AW826" s="13" t="s">
        <v>36</v>
      </c>
      <c r="AX826" s="13" t="s">
        <v>74</v>
      </c>
      <c r="AY826" s="243" t="s">
        <v>135</v>
      </c>
    </row>
    <row r="827" s="14" customFormat="1">
      <c r="A827" s="14"/>
      <c r="B827" s="244"/>
      <c r="C827" s="245"/>
      <c r="D827" s="235" t="s">
        <v>147</v>
      </c>
      <c r="E827" s="246" t="s">
        <v>19</v>
      </c>
      <c r="F827" s="247" t="s">
        <v>82</v>
      </c>
      <c r="G827" s="245"/>
      <c r="H827" s="248">
        <v>1</v>
      </c>
      <c r="I827" s="249"/>
      <c r="J827" s="245"/>
      <c r="K827" s="245"/>
      <c r="L827" s="250"/>
      <c r="M827" s="251"/>
      <c r="N827" s="252"/>
      <c r="O827" s="252"/>
      <c r="P827" s="252"/>
      <c r="Q827" s="252"/>
      <c r="R827" s="252"/>
      <c r="S827" s="252"/>
      <c r="T827" s="253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4" t="s">
        <v>147</v>
      </c>
      <c r="AU827" s="254" t="s">
        <v>84</v>
      </c>
      <c r="AV827" s="14" t="s">
        <v>84</v>
      </c>
      <c r="AW827" s="14" t="s">
        <v>36</v>
      </c>
      <c r="AX827" s="14" t="s">
        <v>74</v>
      </c>
      <c r="AY827" s="254" t="s">
        <v>135</v>
      </c>
    </row>
    <row r="828" s="16" customFormat="1">
      <c r="A828" s="16"/>
      <c r="B828" s="266"/>
      <c r="C828" s="267"/>
      <c r="D828" s="235" t="s">
        <v>147</v>
      </c>
      <c r="E828" s="268" t="s">
        <v>19</v>
      </c>
      <c r="F828" s="269" t="s">
        <v>251</v>
      </c>
      <c r="G828" s="267"/>
      <c r="H828" s="270">
        <v>1</v>
      </c>
      <c r="I828" s="271"/>
      <c r="J828" s="267"/>
      <c r="K828" s="267"/>
      <c r="L828" s="272"/>
      <c r="M828" s="273"/>
      <c r="N828" s="274"/>
      <c r="O828" s="274"/>
      <c r="P828" s="274"/>
      <c r="Q828" s="274"/>
      <c r="R828" s="274"/>
      <c r="S828" s="274"/>
      <c r="T828" s="275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T828" s="276" t="s">
        <v>147</v>
      </c>
      <c r="AU828" s="276" t="s">
        <v>84</v>
      </c>
      <c r="AV828" s="16" t="s">
        <v>157</v>
      </c>
      <c r="AW828" s="16" t="s">
        <v>36</v>
      </c>
      <c r="AX828" s="16" t="s">
        <v>74</v>
      </c>
      <c r="AY828" s="276" t="s">
        <v>135</v>
      </c>
    </row>
    <row r="829" s="15" customFormat="1">
      <c r="A829" s="15"/>
      <c r="B829" s="255"/>
      <c r="C829" s="256"/>
      <c r="D829" s="235" t="s">
        <v>147</v>
      </c>
      <c r="E829" s="257" t="s">
        <v>19</v>
      </c>
      <c r="F829" s="258" t="s">
        <v>152</v>
      </c>
      <c r="G829" s="256"/>
      <c r="H829" s="259">
        <v>5</v>
      </c>
      <c r="I829" s="260"/>
      <c r="J829" s="256"/>
      <c r="K829" s="256"/>
      <c r="L829" s="261"/>
      <c r="M829" s="262"/>
      <c r="N829" s="263"/>
      <c r="O829" s="263"/>
      <c r="P829" s="263"/>
      <c r="Q829" s="263"/>
      <c r="R829" s="263"/>
      <c r="S829" s="263"/>
      <c r="T829" s="264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T829" s="265" t="s">
        <v>147</v>
      </c>
      <c r="AU829" s="265" t="s">
        <v>84</v>
      </c>
      <c r="AV829" s="15" t="s">
        <v>143</v>
      </c>
      <c r="AW829" s="15" t="s">
        <v>36</v>
      </c>
      <c r="AX829" s="15" t="s">
        <v>82</v>
      </c>
      <c r="AY829" s="265" t="s">
        <v>135</v>
      </c>
    </row>
    <row r="830" s="2" customFormat="1" ht="16.5" customHeight="1">
      <c r="A830" s="41"/>
      <c r="B830" s="42"/>
      <c r="C830" s="283" t="s">
        <v>720</v>
      </c>
      <c r="D830" s="283" t="s">
        <v>367</v>
      </c>
      <c r="E830" s="284" t="s">
        <v>721</v>
      </c>
      <c r="F830" s="285" t="s">
        <v>722</v>
      </c>
      <c r="G830" s="286" t="s">
        <v>314</v>
      </c>
      <c r="H830" s="287">
        <v>5</v>
      </c>
      <c r="I830" s="288"/>
      <c r="J830" s="289">
        <f>ROUND(I830*H830,2)</f>
        <v>0</v>
      </c>
      <c r="K830" s="285" t="s">
        <v>142</v>
      </c>
      <c r="L830" s="290"/>
      <c r="M830" s="291" t="s">
        <v>19</v>
      </c>
      <c r="N830" s="292" t="s">
        <v>45</v>
      </c>
      <c r="O830" s="87"/>
      <c r="P830" s="224">
        <f>O830*H830</f>
        <v>0</v>
      </c>
      <c r="Q830" s="224">
        <v>0.00014999999999999999</v>
      </c>
      <c r="R830" s="224">
        <f>Q830*H830</f>
        <v>0.00074999999999999991</v>
      </c>
      <c r="S830" s="224">
        <v>0</v>
      </c>
      <c r="T830" s="225">
        <f>S830*H830</f>
        <v>0</v>
      </c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R830" s="226" t="s">
        <v>572</v>
      </c>
      <c r="AT830" s="226" t="s">
        <v>367</v>
      </c>
      <c r="AU830" s="226" t="s">
        <v>84</v>
      </c>
      <c r="AY830" s="20" t="s">
        <v>135</v>
      </c>
      <c r="BE830" s="227">
        <f>IF(N830="základní",J830,0)</f>
        <v>0</v>
      </c>
      <c r="BF830" s="227">
        <f>IF(N830="snížená",J830,0)</f>
        <v>0</v>
      </c>
      <c r="BG830" s="227">
        <f>IF(N830="zákl. přenesená",J830,0)</f>
        <v>0</v>
      </c>
      <c r="BH830" s="227">
        <f>IF(N830="sníž. přenesená",J830,0)</f>
        <v>0</v>
      </c>
      <c r="BI830" s="227">
        <f>IF(N830="nulová",J830,0)</f>
        <v>0</v>
      </c>
      <c r="BJ830" s="20" t="s">
        <v>82</v>
      </c>
      <c r="BK830" s="227">
        <f>ROUND(I830*H830,2)</f>
        <v>0</v>
      </c>
      <c r="BL830" s="20" t="s">
        <v>278</v>
      </c>
      <c r="BM830" s="226" t="s">
        <v>723</v>
      </c>
    </row>
    <row r="831" s="13" customFormat="1">
      <c r="A831" s="13"/>
      <c r="B831" s="233"/>
      <c r="C831" s="234"/>
      <c r="D831" s="235" t="s">
        <v>147</v>
      </c>
      <c r="E831" s="236" t="s">
        <v>19</v>
      </c>
      <c r="F831" s="237" t="s">
        <v>366</v>
      </c>
      <c r="G831" s="234"/>
      <c r="H831" s="236" t="s">
        <v>19</v>
      </c>
      <c r="I831" s="238"/>
      <c r="J831" s="234"/>
      <c r="K831" s="234"/>
      <c r="L831" s="239"/>
      <c r="M831" s="240"/>
      <c r="N831" s="241"/>
      <c r="O831" s="241"/>
      <c r="P831" s="241"/>
      <c r="Q831" s="241"/>
      <c r="R831" s="241"/>
      <c r="S831" s="241"/>
      <c r="T831" s="242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3" t="s">
        <v>147</v>
      </c>
      <c r="AU831" s="243" t="s">
        <v>84</v>
      </c>
      <c r="AV831" s="13" t="s">
        <v>82</v>
      </c>
      <c r="AW831" s="13" t="s">
        <v>36</v>
      </c>
      <c r="AX831" s="13" t="s">
        <v>74</v>
      </c>
      <c r="AY831" s="243" t="s">
        <v>135</v>
      </c>
    </row>
    <row r="832" s="13" customFormat="1">
      <c r="A832" s="13"/>
      <c r="B832" s="233"/>
      <c r="C832" s="234"/>
      <c r="D832" s="235" t="s">
        <v>147</v>
      </c>
      <c r="E832" s="236" t="s">
        <v>19</v>
      </c>
      <c r="F832" s="237" t="s">
        <v>537</v>
      </c>
      <c r="G832" s="234"/>
      <c r="H832" s="236" t="s">
        <v>19</v>
      </c>
      <c r="I832" s="238"/>
      <c r="J832" s="234"/>
      <c r="K832" s="234"/>
      <c r="L832" s="239"/>
      <c r="M832" s="240"/>
      <c r="N832" s="241"/>
      <c r="O832" s="241"/>
      <c r="P832" s="241"/>
      <c r="Q832" s="241"/>
      <c r="R832" s="241"/>
      <c r="S832" s="241"/>
      <c r="T832" s="242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3" t="s">
        <v>147</v>
      </c>
      <c r="AU832" s="243" t="s">
        <v>84</v>
      </c>
      <c r="AV832" s="13" t="s">
        <v>82</v>
      </c>
      <c r="AW832" s="13" t="s">
        <v>36</v>
      </c>
      <c r="AX832" s="13" t="s">
        <v>74</v>
      </c>
      <c r="AY832" s="243" t="s">
        <v>135</v>
      </c>
    </row>
    <row r="833" s="13" customFormat="1">
      <c r="A833" s="13"/>
      <c r="B833" s="233"/>
      <c r="C833" s="234"/>
      <c r="D833" s="235" t="s">
        <v>147</v>
      </c>
      <c r="E833" s="236" t="s">
        <v>19</v>
      </c>
      <c r="F833" s="237" t="s">
        <v>417</v>
      </c>
      <c r="G833" s="234"/>
      <c r="H833" s="236" t="s">
        <v>19</v>
      </c>
      <c r="I833" s="238"/>
      <c r="J833" s="234"/>
      <c r="K833" s="234"/>
      <c r="L833" s="239"/>
      <c r="M833" s="240"/>
      <c r="N833" s="241"/>
      <c r="O833" s="241"/>
      <c r="P833" s="241"/>
      <c r="Q833" s="241"/>
      <c r="R833" s="241"/>
      <c r="S833" s="241"/>
      <c r="T833" s="242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3" t="s">
        <v>147</v>
      </c>
      <c r="AU833" s="243" t="s">
        <v>84</v>
      </c>
      <c r="AV833" s="13" t="s">
        <v>82</v>
      </c>
      <c r="AW833" s="13" t="s">
        <v>36</v>
      </c>
      <c r="AX833" s="13" t="s">
        <v>74</v>
      </c>
      <c r="AY833" s="243" t="s">
        <v>135</v>
      </c>
    </row>
    <row r="834" s="14" customFormat="1">
      <c r="A834" s="14"/>
      <c r="B834" s="244"/>
      <c r="C834" s="245"/>
      <c r="D834" s="235" t="s">
        <v>147</v>
      </c>
      <c r="E834" s="246" t="s">
        <v>19</v>
      </c>
      <c r="F834" s="247" t="s">
        <v>82</v>
      </c>
      <c r="G834" s="245"/>
      <c r="H834" s="248">
        <v>1</v>
      </c>
      <c r="I834" s="249"/>
      <c r="J834" s="245"/>
      <c r="K834" s="245"/>
      <c r="L834" s="250"/>
      <c r="M834" s="251"/>
      <c r="N834" s="252"/>
      <c r="O834" s="252"/>
      <c r="P834" s="252"/>
      <c r="Q834" s="252"/>
      <c r="R834" s="252"/>
      <c r="S834" s="252"/>
      <c r="T834" s="253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54" t="s">
        <v>147</v>
      </c>
      <c r="AU834" s="254" t="s">
        <v>84</v>
      </c>
      <c r="AV834" s="14" t="s">
        <v>84</v>
      </c>
      <c r="AW834" s="14" t="s">
        <v>36</v>
      </c>
      <c r="AX834" s="14" t="s">
        <v>74</v>
      </c>
      <c r="AY834" s="254" t="s">
        <v>135</v>
      </c>
    </row>
    <row r="835" s="13" customFormat="1">
      <c r="A835" s="13"/>
      <c r="B835" s="233"/>
      <c r="C835" s="234"/>
      <c r="D835" s="235" t="s">
        <v>147</v>
      </c>
      <c r="E835" s="236" t="s">
        <v>19</v>
      </c>
      <c r="F835" s="237" t="s">
        <v>436</v>
      </c>
      <c r="G835" s="234"/>
      <c r="H835" s="236" t="s">
        <v>19</v>
      </c>
      <c r="I835" s="238"/>
      <c r="J835" s="234"/>
      <c r="K835" s="234"/>
      <c r="L835" s="239"/>
      <c r="M835" s="240"/>
      <c r="N835" s="241"/>
      <c r="O835" s="241"/>
      <c r="P835" s="241"/>
      <c r="Q835" s="241"/>
      <c r="R835" s="241"/>
      <c r="S835" s="241"/>
      <c r="T835" s="242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3" t="s">
        <v>147</v>
      </c>
      <c r="AU835" s="243" t="s">
        <v>84</v>
      </c>
      <c r="AV835" s="13" t="s">
        <v>82</v>
      </c>
      <c r="AW835" s="13" t="s">
        <v>36</v>
      </c>
      <c r="AX835" s="13" t="s">
        <v>74</v>
      </c>
      <c r="AY835" s="243" t="s">
        <v>135</v>
      </c>
    </row>
    <row r="836" s="14" customFormat="1">
      <c r="A836" s="14"/>
      <c r="B836" s="244"/>
      <c r="C836" s="245"/>
      <c r="D836" s="235" t="s">
        <v>147</v>
      </c>
      <c r="E836" s="246" t="s">
        <v>19</v>
      </c>
      <c r="F836" s="247" t="s">
        <v>82</v>
      </c>
      <c r="G836" s="245"/>
      <c r="H836" s="248">
        <v>1</v>
      </c>
      <c r="I836" s="249"/>
      <c r="J836" s="245"/>
      <c r="K836" s="245"/>
      <c r="L836" s="250"/>
      <c r="M836" s="251"/>
      <c r="N836" s="252"/>
      <c r="O836" s="252"/>
      <c r="P836" s="252"/>
      <c r="Q836" s="252"/>
      <c r="R836" s="252"/>
      <c r="S836" s="252"/>
      <c r="T836" s="253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4" t="s">
        <v>147</v>
      </c>
      <c r="AU836" s="254" t="s">
        <v>84</v>
      </c>
      <c r="AV836" s="14" t="s">
        <v>84</v>
      </c>
      <c r="AW836" s="14" t="s">
        <v>36</v>
      </c>
      <c r="AX836" s="14" t="s">
        <v>74</v>
      </c>
      <c r="AY836" s="254" t="s">
        <v>135</v>
      </c>
    </row>
    <row r="837" s="13" customFormat="1">
      <c r="A837" s="13"/>
      <c r="B837" s="233"/>
      <c r="C837" s="234"/>
      <c r="D837" s="235" t="s">
        <v>147</v>
      </c>
      <c r="E837" s="236" t="s">
        <v>19</v>
      </c>
      <c r="F837" s="237" t="s">
        <v>438</v>
      </c>
      <c r="G837" s="234"/>
      <c r="H837" s="236" t="s">
        <v>19</v>
      </c>
      <c r="I837" s="238"/>
      <c r="J837" s="234"/>
      <c r="K837" s="234"/>
      <c r="L837" s="239"/>
      <c r="M837" s="240"/>
      <c r="N837" s="241"/>
      <c r="O837" s="241"/>
      <c r="P837" s="241"/>
      <c r="Q837" s="241"/>
      <c r="R837" s="241"/>
      <c r="S837" s="241"/>
      <c r="T837" s="242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3" t="s">
        <v>147</v>
      </c>
      <c r="AU837" s="243" t="s">
        <v>84</v>
      </c>
      <c r="AV837" s="13" t="s">
        <v>82</v>
      </c>
      <c r="AW837" s="13" t="s">
        <v>36</v>
      </c>
      <c r="AX837" s="13" t="s">
        <v>74</v>
      </c>
      <c r="AY837" s="243" t="s">
        <v>135</v>
      </c>
    </row>
    <row r="838" s="14" customFormat="1">
      <c r="A838" s="14"/>
      <c r="B838" s="244"/>
      <c r="C838" s="245"/>
      <c r="D838" s="235" t="s">
        <v>147</v>
      </c>
      <c r="E838" s="246" t="s">
        <v>19</v>
      </c>
      <c r="F838" s="247" t="s">
        <v>82</v>
      </c>
      <c r="G838" s="245"/>
      <c r="H838" s="248">
        <v>1</v>
      </c>
      <c r="I838" s="249"/>
      <c r="J838" s="245"/>
      <c r="K838" s="245"/>
      <c r="L838" s="250"/>
      <c r="M838" s="251"/>
      <c r="N838" s="252"/>
      <c r="O838" s="252"/>
      <c r="P838" s="252"/>
      <c r="Q838" s="252"/>
      <c r="R838" s="252"/>
      <c r="S838" s="252"/>
      <c r="T838" s="253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4" t="s">
        <v>147</v>
      </c>
      <c r="AU838" s="254" t="s">
        <v>84</v>
      </c>
      <c r="AV838" s="14" t="s">
        <v>84</v>
      </c>
      <c r="AW838" s="14" t="s">
        <v>36</v>
      </c>
      <c r="AX838" s="14" t="s">
        <v>74</v>
      </c>
      <c r="AY838" s="254" t="s">
        <v>135</v>
      </c>
    </row>
    <row r="839" s="16" customFormat="1">
      <c r="A839" s="16"/>
      <c r="B839" s="266"/>
      <c r="C839" s="267"/>
      <c r="D839" s="235" t="s">
        <v>147</v>
      </c>
      <c r="E839" s="268" t="s">
        <v>19</v>
      </c>
      <c r="F839" s="269" t="s">
        <v>251</v>
      </c>
      <c r="G839" s="267"/>
      <c r="H839" s="270">
        <v>3</v>
      </c>
      <c r="I839" s="271"/>
      <c r="J839" s="267"/>
      <c r="K839" s="267"/>
      <c r="L839" s="272"/>
      <c r="M839" s="273"/>
      <c r="N839" s="274"/>
      <c r="O839" s="274"/>
      <c r="P839" s="274"/>
      <c r="Q839" s="274"/>
      <c r="R839" s="274"/>
      <c r="S839" s="274"/>
      <c r="T839" s="275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T839" s="276" t="s">
        <v>147</v>
      </c>
      <c r="AU839" s="276" t="s">
        <v>84</v>
      </c>
      <c r="AV839" s="16" t="s">
        <v>157</v>
      </c>
      <c r="AW839" s="16" t="s">
        <v>36</v>
      </c>
      <c r="AX839" s="16" t="s">
        <v>74</v>
      </c>
      <c r="AY839" s="276" t="s">
        <v>135</v>
      </c>
    </row>
    <row r="840" s="13" customFormat="1">
      <c r="A840" s="13"/>
      <c r="B840" s="233"/>
      <c r="C840" s="234"/>
      <c r="D840" s="235" t="s">
        <v>147</v>
      </c>
      <c r="E840" s="236" t="s">
        <v>19</v>
      </c>
      <c r="F840" s="237" t="s">
        <v>538</v>
      </c>
      <c r="G840" s="234"/>
      <c r="H840" s="236" t="s">
        <v>19</v>
      </c>
      <c r="I840" s="238"/>
      <c r="J840" s="234"/>
      <c r="K840" s="234"/>
      <c r="L840" s="239"/>
      <c r="M840" s="240"/>
      <c r="N840" s="241"/>
      <c r="O840" s="241"/>
      <c r="P840" s="241"/>
      <c r="Q840" s="241"/>
      <c r="R840" s="241"/>
      <c r="S840" s="241"/>
      <c r="T840" s="242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3" t="s">
        <v>147</v>
      </c>
      <c r="AU840" s="243" t="s">
        <v>84</v>
      </c>
      <c r="AV840" s="13" t="s">
        <v>82</v>
      </c>
      <c r="AW840" s="13" t="s">
        <v>36</v>
      </c>
      <c r="AX840" s="13" t="s">
        <v>74</v>
      </c>
      <c r="AY840" s="243" t="s">
        <v>135</v>
      </c>
    </row>
    <row r="841" s="13" customFormat="1">
      <c r="A841" s="13"/>
      <c r="B841" s="233"/>
      <c r="C841" s="234"/>
      <c r="D841" s="235" t="s">
        <v>147</v>
      </c>
      <c r="E841" s="236" t="s">
        <v>19</v>
      </c>
      <c r="F841" s="237" t="s">
        <v>419</v>
      </c>
      <c r="G841" s="234"/>
      <c r="H841" s="236" t="s">
        <v>19</v>
      </c>
      <c r="I841" s="238"/>
      <c r="J841" s="234"/>
      <c r="K841" s="234"/>
      <c r="L841" s="239"/>
      <c r="M841" s="240"/>
      <c r="N841" s="241"/>
      <c r="O841" s="241"/>
      <c r="P841" s="241"/>
      <c r="Q841" s="241"/>
      <c r="R841" s="241"/>
      <c r="S841" s="241"/>
      <c r="T841" s="24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3" t="s">
        <v>147</v>
      </c>
      <c r="AU841" s="243" t="s">
        <v>84</v>
      </c>
      <c r="AV841" s="13" t="s">
        <v>82</v>
      </c>
      <c r="AW841" s="13" t="s">
        <v>36</v>
      </c>
      <c r="AX841" s="13" t="s">
        <v>74</v>
      </c>
      <c r="AY841" s="243" t="s">
        <v>135</v>
      </c>
    </row>
    <row r="842" s="14" customFormat="1">
      <c r="A842" s="14"/>
      <c r="B842" s="244"/>
      <c r="C842" s="245"/>
      <c r="D842" s="235" t="s">
        <v>147</v>
      </c>
      <c r="E842" s="246" t="s">
        <v>19</v>
      </c>
      <c r="F842" s="247" t="s">
        <v>82</v>
      </c>
      <c r="G842" s="245"/>
      <c r="H842" s="248">
        <v>1</v>
      </c>
      <c r="I842" s="249"/>
      <c r="J842" s="245"/>
      <c r="K842" s="245"/>
      <c r="L842" s="250"/>
      <c r="M842" s="251"/>
      <c r="N842" s="252"/>
      <c r="O842" s="252"/>
      <c r="P842" s="252"/>
      <c r="Q842" s="252"/>
      <c r="R842" s="252"/>
      <c r="S842" s="252"/>
      <c r="T842" s="253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4" t="s">
        <v>147</v>
      </c>
      <c r="AU842" s="254" t="s">
        <v>84</v>
      </c>
      <c r="AV842" s="14" t="s">
        <v>84</v>
      </c>
      <c r="AW842" s="14" t="s">
        <v>36</v>
      </c>
      <c r="AX842" s="14" t="s">
        <v>74</v>
      </c>
      <c r="AY842" s="254" t="s">
        <v>135</v>
      </c>
    </row>
    <row r="843" s="16" customFormat="1">
      <c r="A843" s="16"/>
      <c r="B843" s="266"/>
      <c r="C843" s="267"/>
      <c r="D843" s="235" t="s">
        <v>147</v>
      </c>
      <c r="E843" s="268" t="s">
        <v>19</v>
      </c>
      <c r="F843" s="269" t="s">
        <v>251</v>
      </c>
      <c r="G843" s="267"/>
      <c r="H843" s="270">
        <v>1</v>
      </c>
      <c r="I843" s="271"/>
      <c r="J843" s="267"/>
      <c r="K843" s="267"/>
      <c r="L843" s="272"/>
      <c r="M843" s="273"/>
      <c r="N843" s="274"/>
      <c r="O843" s="274"/>
      <c r="P843" s="274"/>
      <c r="Q843" s="274"/>
      <c r="R843" s="274"/>
      <c r="S843" s="274"/>
      <c r="T843" s="275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T843" s="276" t="s">
        <v>147</v>
      </c>
      <c r="AU843" s="276" t="s">
        <v>84</v>
      </c>
      <c r="AV843" s="16" t="s">
        <v>157</v>
      </c>
      <c r="AW843" s="16" t="s">
        <v>36</v>
      </c>
      <c r="AX843" s="16" t="s">
        <v>74</v>
      </c>
      <c r="AY843" s="276" t="s">
        <v>135</v>
      </c>
    </row>
    <row r="844" s="13" customFormat="1">
      <c r="A844" s="13"/>
      <c r="B844" s="233"/>
      <c r="C844" s="234"/>
      <c r="D844" s="235" t="s">
        <v>147</v>
      </c>
      <c r="E844" s="236" t="s">
        <v>19</v>
      </c>
      <c r="F844" s="237" t="s">
        <v>539</v>
      </c>
      <c r="G844" s="234"/>
      <c r="H844" s="236" t="s">
        <v>19</v>
      </c>
      <c r="I844" s="238"/>
      <c r="J844" s="234"/>
      <c r="K844" s="234"/>
      <c r="L844" s="239"/>
      <c r="M844" s="240"/>
      <c r="N844" s="241"/>
      <c r="O844" s="241"/>
      <c r="P844" s="241"/>
      <c r="Q844" s="241"/>
      <c r="R844" s="241"/>
      <c r="S844" s="241"/>
      <c r="T844" s="242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3" t="s">
        <v>147</v>
      </c>
      <c r="AU844" s="243" t="s">
        <v>84</v>
      </c>
      <c r="AV844" s="13" t="s">
        <v>82</v>
      </c>
      <c r="AW844" s="13" t="s">
        <v>36</v>
      </c>
      <c r="AX844" s="13" t="s">
        <v>74</v>
      </c>
      <c r="AY844" s="243" t="s">
        <v>135</v>
      </c>
    </row>
    <row r="845" s="13" customFormat="1">
      <c r="A845" s="13"/>
      <c r="B845" s="233"/>
      <c r="C845" s="234"/>
      <c r="D845" s="235" t="s">
        <v>147</v>
      </c>
      <c r="E845" s="236" t="s">
        <v>19</v>
      </c>
      <c r="F845" s="237" t="s">
        <v>540</v>
      </c>
      <c r="G845" s="234"/>
      <c r="H845" s="236" t="s">
        <v>19</v>
      </c>
      <c r="I845" s="238"/>
      <c r="J845" s="234"/>
      <c r="K845" s="234"/>
      <c r="L845" s="239"/>
      <c r="M845" s="240"/>
      <c r="N845" s="241"/>
      <c r="O845" s="241"/>
      <c r="P845" s="241"/>
      <c r="Q845" s="241"/>
      <c r="R845" s="241"/>
      <c r="S845" s="241"/>
      <c r="T845" s="242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3" t="s">
        <v>147</v>
      </c>
      <c r="AU845" s="243" t="s">
        <v>84</v>
      </c>
      <c r="AV845" s="13" t="s">
        <v>82</v>
      </c>
      <c r="AW845" s="13" t="s">
        <v>36</v>
      </c>
      <c r="AX845" s="13" t="s">
        <v>74</v>
      </c>
      <c r="AY845" s="243" t="s">
        <v>135</v>
      </c>
    </row>
    <row r="846" s="14" customFormat="1">
      <c r="A846" s="14"/>
      <c r="B846" s="244"/>
      <c r="C846" s="245"/>
      <c r="D846" s="235" t="s">
        <v>147</v>
      </c>
      <c r="E846" s="246" t="s">
        <v>19</v>
      </c>
      <c r="F846" s="247" t="s">
        <v>82</v>
      </c>
      <c r="G846" s="245"/>
      <c r="H846" s="248">
        <v>1</v>
      </c>
      <c r="I846" s="249"/>
      <c r="J846" s="245"/>
      <c r="K846" s="245"/>
      <c r="L846" s="250"/>
      <c r="M846" s="251"/>
      <c r="N846" s="252"/>
      <c r="O846" s="252"/>
      <c r="P846" s="252"/>
      <c r="Q846" s="252"/>
      <c r="R846" s="252"/>
      <c r="S846" s="252"/>
      <c r="T846" s="253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4" t="s">
        <v>147</v>
      </c>
      <c r="AU846" s="254" t="s">
        <v>84</v>
      </c>
      <c r="AV846" s="14" t="s">
        <v>84</v>
      </c>
      <c r="AW846" s="14" t="s">
        <v>36</v>
      </c>
      <c r="AX846" s="14" t="s">
        <v>74</v>
      </c>
      <c r="AY846" s="254" t="s">
        <v>135</v>
      </c>
    </row>
    <row r="847" s="16" customFormat="1">
      <c r="A847" s="16"/>
      <c r="B847" s="266"/>
      <c r="C847" s="267"/>
      <c r="D847" s="235" t="s">
        <v>147</v>
      </c>
      <c r="E847" s="268" t="s">
        <v>19</v>
      </c>
      <c r="F847" s="269" t="s">
        <v>251</v>
      </c>
      <c r="G847" s="267"/>
      <c r="H847" s="270">
        <v>1</v>
      </c>
      <c r="I847" s="271"/>
      <c r="J847" s="267"/>
      <c r="K847" s="267"/>
      <c r="L847" s="272"/>
      <c r="M847" s="273"/>
      <c r="N847" s="274"/>
      <c r="O847" s="274"/>
      <c r="P847" s="274"/>
      <c r="Q847" s="274"/>
      <c r="R847" s="274"/>
      <c r="S847" s="274"/>
      <c r="T847" s="275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T847" s="276" t="s">
        <v>147</v>
      </c>
      <c r="AU847" s="276" t="s">
        <v>84</v>
      </c>
      <c r="AV847" s="16" t="s">
        <v>157</v>
      </c>
      <c r="AW847" s="16" t="s">
        <v>36</v>
      </c>
      <c r="AX847" s="16" t="s">
        <v>74</v>
      </c>
      <c r="AY847" s="276" t="s">
        <v>135</v>
      </c>
    </row>
    <row r="848" s="15" customFormat="1">
      <c r="A848" s="15"/>
      <c r="B848" s="255"/>
      <c r="C848" s="256"/>
      <c r="D848" s="235" t="s">
        <v>147</v>
      </c>
      <c r="E848" s="257" t="s">
        <v>19</v>
      </c>
      <c r="F848" s="258" t="s">
        <v>152</v>
      </c>
      <c r="G848" s="256"/>
      <c r="H848" s="259">
        <v>5</v>
      </c>
      <c r="I848" s="260"/>
      <c r="J848" s="256"/>
      <c r="K848" s="256"/>
      <c r="L848" s="261"/>
      <c r="M848" s="262"/>
      <c r="N848" s="263"/>
      <c r="O848" s="263"/>
      <c r="P848" s="263"/>
      <c r="Q848" s="263"/>
      <c r="R848" s="263"/>
      <c r="S848" s="263"/>
      <c r="T848" s="264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T848" s="265" t="s">
        <v>147</v>
      </c>
      <c r="AU848" s="265" t="s">
        <v>84</v>
      </c>
      <c r="AV848" s="15" t="s">
        <v>143</v>
      </c>
      <c r="AW848" s="15" t="s">
        <v>36</v>
      </c>
      <c r="AX848" s="15" t="s">
        <v>82</v>
      </c>
      <c r="AY848" s="265" t="s">
        <v>135</v>
      </c>
    </row>
    <row r="849" s="2" customFormat="1" ht="16.5" customHeight="1">
      <c r="A849" s="41"/>
      <c r="B849" s="42"/>
      <c r="C849" s="215" t="s">
        <v>724</v>
      </c>
      <c r="D849" s="215" t="s">
        <v>138</v>
      </c>
      <c r="E849" s="216" t="s">
        <v>725</v>
      </c>
      <c r="F849" s="217" t="s">
        <v>726</v>
      </c>
      <c r="G849" s="218" t="s">
        <v>314</v>
      </c>
      <c r="H849" s="219">
        <v>5</v>
      </c>
      <c r="I849" s="220"/>
      <c r="J849" s="221">
        <f>ROUND(I849*H849,2)</f>
        <v>0</v>
      </c>
      <c r="K849" s="217" t="s">
        <v>142</v>
      </c>
      <c r="L849" s="47"/>
      <c r="M849" s="222" t="s">
        <v>19</v>
      </c>
      <c r="N849" s="223" t="s">
        <v>45</v>
      </c>
      <c r="O849" s="87"/>
      <c r="P849" s="224">
        <f>O849*H849</f>
        <v>0</v>
      </c>
      <c r="Q849" s="224">
        <v>0</v>
      </c>
      <c r="R849" s="224">
        <f>Q849*H849</f>
        <v>0</v>
      </c>
      <c r="S849" s="224">
        <v>0</v>
      </c>
      <c r="T849" s="225">
        <f>S849*H849</f>
        <v>0</v>
      </c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R849" s="226" t="s">
        <v>278</v>
      </c>
      <c r="AT849" s="226" t="s">
        <v>138</v>
      </c>
      <c r="AU849" s="226" t="s">
        <v>84</v>
      </c>
      <c r="AY849" s="20" t="s">
        <v>135</v>
      </c>
      <c r="BE849" s="227">
        <f>IF(N849="základní",J849,0)</f>
        <v>0</v>
      </c>
      <c r="BF849" s="227">
        <f>IF(N849="snížená",J849,0)</f>
        <v>0</v>
      </c>
      <c r="BG849" s="227">
        <f>IF(N849="zákl. přenesená",J849,0)</f>
        <v>0</v>
      </c>
      <c r="BH849" s="227">
        <f>IF(N849="sníž. přenesená",J849,0)</f>
        <v>0</v>
      </c>
      <c r="BI849" s="227">
        <f>IF(N849="nulová",J849,0)</f>
        <v>0</v>
      </c>
      <c r="BJ849" s="20" t="s">
        <v>82</v>
      </c>
      <c r="BK849" s="227">
        <f>ROUND(I849*H849,2)</f>
        <v>0</v>
      </c>
      <c r="BL849" s="20" t="s">
        <v>278</v>
      </c>
      <c r="BM849" s="226" t="s">
        <v>727</v>
      </c>
    </row>
    <row r="850" s="2" customFormat="1">
      <c r="A850" s="41"/>
      <c r="B850" s="42"/>
      <c r="C850" s="43"/>
      <c r="D850" s="228" t="s">
        <v>145</v>
      </c>
      <c r="E850" s="43"/>
      <c r="F850" s="229" t="s">
        <v>728</v>
      </c>
      <c r="G850" s="43"/>
      <c r="H850" s="43"/>
      <c r="I850" s="230"/>
      <c r="J850" s="43"/>
      <c r="K850" s="43"/>
      <c r="L850" s="47"/>
      <c r="M850" s="231"/>
      <c r="N850" s="232"/>
      <c r="O850" s="87"/>
      <c r="P850" s="87"/>
      <c r="Q850" s="87"/>
      <c r="R850" s="87"/>
      <c r="S850" s="87"/>
      <c r="T850" s="88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T850" s="20" t="s">
        <v>145</v>
      </c>
      <c r="AU850" s="20" t="s">
        <v>84</v>
      </c>
    </row>
    <row r="851" s="13" customFormat="1">
      <c r="A851" s="13"/>
      <c r="B851" s="233"/>
      <c r="C851" s="234"/>
      <c r="D851" s="235" t="s">
        <v>147</v>
      </c>
      <c r="E851" s="236" t="s">
        <v>19</v>
      </c>
      <c r="F851" s="237" t="s">
        <v>366</v>
      </c>
      <c r="G851" s="234"/>
      <c r="H851" s="236" t="s">
        <v>19</v>
      </c>
      <c r="I851" s="238"/>
      <c r="J851" s="234"/>
      <c r="K851" s="234"/>
      <c r="L851" s="239"/>
      <c r="M851" s="240"/>
      <c r="N851" s="241"/>
      <c r="O851" s="241"/>
      <c r="P851" s="241"/>
      <c r="Q851" s="241"/>
      <c r="R851" s="241"/>
      <c r="S851" s="241"/>
      <c r="T851" s="242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3" t="s">
        <v>147</v>
      </c>
      <c r="AU851" s="243" t="s">
        <v>84</v>
      </c>
      <c r="AV851" s="13" t="s">
        <v>82</v>
      </c>
      <c r="AW851" s="13" t="s">
        <v>36</v>
      </c>
      <c r="AX851" s="13" t="s">
        <v>74</v>
      </c>
      <c r="AY851" s="243" t="s">
        <v>135</v>
      </c>
    </row>
    <row r="852" s="13" customFormat="1">
      <c r="A852" s="13"/>
      <c r="B852" s="233"/>
      <c r="C852" s="234"/>
      <c r="D852" s="235" t="s">
        <v>147</v>
      </c>
      <c r="E852" s="236" t="s">
        <v>19</v>
      </c>
      <c r="F852" s="237" t="s">
        <v>537</v>
      </c>
      <c r="G852" s="234"/>
      <c r="H852" s="236" t="s">
        <v>19</v>
      </c>
      <c r="I852" s="238"/>
      <c r="J852" s="234"/>
      <c r="K852" s="234"/>
      <c r="L852" s="239"/>
      <c r="M852" s="240"/>
      <c r="N852" s="241"/>
      <c r="O852" s="241"/>
      <c r="P852" s="241"/>
      <c r="Q852" s="241"/>
      <c r="R852" s="241"/>
      <c r="S852" s="241"/>
      <c r="T852" s="242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3" t="s">
        <v>147</v>
      </c>
      <c r="AU852" s="243" t="s">
        <v>84</v>
      </c>
      <c r="AV852" s="13" t="s">
        <v>82</v>
      </c>
      <c r="AW852" s="13" t="s">
        <v>36</v>
      </c>
      <c r="AX852" s="13" t="s">
        <v>74</v>
      </c>
      <c r="AY852" s="243" t="s">
        <v>135</v>
      </c>
    </row>
    <row r="853" s="13" customFormat="1">
      <c r="A853" s="13"/>
      <c r="B853" s="233"/>
      <c r="C853" s="234"/>
      <c r="D853" s="235" t="s">
        <v>147</v>
      </c>
      <c r="E853" s="236" t="s">
        <v>19</v>
      </c>
      <c r="F853" s="237" t="s">
        <v>417</v>
      </c>
      <c r="G853" s="234"/>
      <c r="H853" s="236" t="s">
        <v>19</v>
      </c>
      <c r="I853" s="238"/>
      <c r="J853" s="234"/>
      <c r="K853" s="234"/>
      <c r="L853" s="239"/>
      <c r="M853" s="240"/>
      <c r="N853" s="241"/>
      <c r="O853" s="241"/>
      <c r="P853" s="241"/>
      <c r="Q853" s="241"/>
      <c r="R853" s="241"/>
      <c r="S853" s="241"/>
      <c r="T853" s="242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3" t="s">
        <v>147</v>
      </c>
      <c r="AU853" s="243" t="s">
        <v>84</v>
      </c>
      <c r="AV853" s="13" t="s">
        <v>82</v>
      </c>
      <c r="AW853" s="13" t="s">
        <v>36</v>
      </c>
      <c r="AX853" s="13" t="s">
        <v>74</v>
      </c>
      <c r="AY853" s="243" t="s">
        <v>135</v>
      </c>
    </row>
    <row r="854" s="14" customFormat="1">
      <c r="A854" s="14"/>
      <c r="B854" s="244"/>
      <c r="C854" s="245"/>
      <c r="D854" s="235" t="s">
        <v>147</v>
      </c>
      <c r="E854" s="246" t="s">
        <v>19</v>
      </c>
      <c r="F854" s="247" t="s">
        <v>82</v>
      </c>
      <c r="G854" s="245"/>
      <c r="H854" s="248">
        <v>1</v>
      </c>
      <c r="I854" s="249"/>
      <c r="J854" s="245"/>
      <c r="K854" s="245"/>
      <c r="L854" s="250"/>
      <c r="M854" s="251"/>
      <c r="N854" s="252"/>
      <c r="O854" s="252"/>
      <c r="P854" s="252"/>
      <c r="Q854" s="252"/>
      <c r="R854" s="252"/>
      <c r="S854" s="252"/>
      <c r="T854" s="253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4" t="s">
        <v>147</v>
      </c>
      <c r="AU854" s="254" t="s">
        <v>84</v>
      </c>
      <c r="AV854" s="14" t="s">
        <v>84</v>
      </c>
      <c r="AW854" s="14" t="s">
        <v>36</v>
      </c>
      <c r="AX854" s="14" t="s">
        <v>74</v>
      </c>
      <c r="AY854" s="254" t="s">
        <v>135</v>
      </c>
    </row>
    <row r="855" s="13" customFormat="1">
      <c r="A855" s="13"/>
      <c r="B855" s="233"/>
      <c r="C855" s="234"/>
      <c r="D855" s="235" t="s">
        <v>147</v>
      </c>
      <c r="E855" s="236" t="s">
        <v>19</v>
      </c>
      <c r="F855" s="237" t="s">
        <v>436</v>
      </c>
      <c r="G855" s="234"/>
      <c r="H855" s="236" t="s">
        <v>19</v>
      </c>
      <c r="I855" s="238"/>
      <c r="J855" s="234"/>
      <c r="K855" s="234"/>
      <c r="L855" s="239"/>
      <c r="M855" s="240"/>
      <c r="N855" s="241"/>
      <c r="O855" s="241"/>
      <c r="P855" s="241"/>
      <c r="Q855" s="241"/>
      <c r="R855" s="241"/>
      <c r="S855" s="241"/>
      <c r="T855" s="242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3" t="s">
        <v>147</v>
      </c>
      <c r="AU855" s="243" t="s">
        <v>84</v>
      </c>
      <c r="AV855" s="13" t="s">
        <v>82</v>
      </c>
      <c r="AW855" s="13" t="s">
        <v>36</v>
      </c>
      <c r="AX855" s="13" t="s">
        <v>74</v>
      </c>
      <c r="AY855" s="243" t="s">
        <v>135</v>
      </c>
    </row>
    <row r="856" s="14" customFormat="1">
      <c r="A856" s="14"/>
      <c r="B856" s="244"/>
      <c r="C856" s="245"/>
      <c r="D856" s="235" t="s">
        <v>147</v>
      </c>
      <c r="E856" s="246" t="s">
        <v>19</v>
      </c>
      <c r="F856" s="247" t="s">
        <v>82</v>
      </c>
      <c r="G856" s="245"/>
      <c r="H856" s="248">
        <v>1</v>
      </c>
      <c r="I856" s="249"/>
      <c r="J856" s="245"/>
      <c r="K856" s="245"/>
      <c r="L856" s="250"/>
      <c r="M856" s="251"/>
      <c r="N856" s="252"/>
      <c r="O856" s="252"/>
      <c r="P856" s="252"/>
      <c r="Q856" s="252"/>
      <c r="R856" s="252"/>
      <c r="S856" s="252"/>
      <c r="T856" s="253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4" t="s">
        <v>147</v>
      </c>
      <c r="AU856" s="254" t="s">
        <v>84</v>
      </c>
      <c r="AV856" s="14" t="s">
        <v>84</v>
      </c>
      <c r="AW856" s="14" t="s">
        <v>36</v>
      </c>
      <c r="AX856" s="14" t="s">
        <v>74</v>
      </c>
      <c r="AY856" s="254" t="s">
        <v>135</v>
      </c>
    </row>
    <row r="857" s="13" customFormat="1">
      <c r="A857" s="13"/>
      <c r="B857" s="233"/>
      <c r="C857" s="234"/>
      <c r="D857" s="235" t="s">
        <v>147</v>
      </c>
      <c r="E857" s="236" t="s">
        <v>19</v>
      </c>
      <c r="F857" s="237" t="s">
        <v>438</v>
      </c>
      <c r="G857" s="234"/>
      <c r="H857" s="236" t="s">
        <v>19</v>
      </c>
      <c r="I857" s="238"/>
      <c r="J857" s="234"/>
      <c r="K857" s="234"/>
      <c r="L857" s="239"/>
      <c r="M857" s="240"/>
      <c r="N857" s="241"/>
      <c r="O857" s="241"/>
      <c r="P857" s="241"/>
      <c r="Q857" s="241"/>
      <c r="R857" s="241"/>
      <c r="S857" s="241"/>
      <c r="T857" s="242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3" t="s">
        <v>147</v>
      </c>
      <c r="AU857" s="243" t="s">
        <v>84</v>
      </c>
      <c r="AV857" s="13" t="s">
        <v>82</v>
      </c>
      <c r="AW857" s="13" t="s">
        <v>36</v>
      </c>
      <c r="AX857" s="13" t="s">
        <v>74</v>
      </c>
      <c r="AY857" s="243" t="s">
        <v>135</v>
      </c>
    </row>
    <row r="858" s="14" customFormat="1">
      <c r="A858" s="14"/>
      <c r="B858" s="244"/>
      <c r="C858" s="245"/>
      <c r="D858" s="235" t="s">
        <v>147</v>
      </c>
      <c r="E858" s="246" t="s">
        <v>19</v>
      </c>
      <c r="F858" s="247" t="s">
        <v>82</v>
      </c>
      <c r="G858" s="245"/>
      <c r="H858" s="248">
        <v>1</v>
      </c>
      <c r="I858" s="249"/>
      <c r="J858" s="245"/>
      <c r="K858" s="245"/>
      <c r="L858" s="250"/>
      <c r="M858" s="251"/>
      <c r="N858" s="252"/>
      <c r="O858" s="252"/>
      <c r="P858" s="252"/>
      <c r="Q858" s="252"/>
      <c r="R858" s="252"/>
      <c r="S858" s="252"/>
      <c r="T858" s="253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54" t="s">
        <v>147</v>
      </c>
      <c r="AU858" s="254" t="s">
        <v>84</v>
      </c>
      <c r="AV858" s="14" t="s">
        <v>84</v>
      </c>
      <c r="AW858" s="14" t="s">
        <v>36</v>
      </c>
      <c r="AX858" s="14" t="s">
        <v>74</v>
      </c>
      <c r="AY858" s="254" t="s">
        <v>135</v>
      </c>
    </row>
    <row r="859" s="16" customFormat="1">
      <c r="A859" s="16"/>
      <c r="B859" s="266"/>
      <c r="C859" s="267"/>
      <c r="D859" s="235" t="s">
        <v>147</v>
      </c>
      <c r="E859" s="268" t="s">
        <v>19</v>
      </c>
      <c r="F859" s="269" t="s">
        <v>251</v>
      </c>
      <c r="G859" s="267"/>
      <c r="H859" s="270">
        <v>3</v>
      </c>
      <c r="I859" s="271"/>
      <c r="J859" s="267"/>
      <c r="K859" s="267"/>
      <c r="L859" s="272"/>
      <c r="M859" s="273"/>
      <c r="N859" s="274"/>
      <c r="O859" s="274"/>
      <c r="P859" s="274"/>
      <c r="Q859" s="274"/>
      <c r="R859" s="274"/>
      <c r="S859" s="274"/>
      <c r="T859" s="275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T859" s="276" t="s">
        <v>147</v>
      </c>
      <c r="AU859" s="276" t="s">
        <v>84</v>
      </c>
      <c r="AV859" s="16" t="s">
        <v>157</v>
      </c>
      <c r="AW859" s="16" t="s">
        <v>36</v>
      </c>
      <c r="AX859" s="16" t="s">
        <v>74</v>
      </c>
      <c r="AY859" s="276" t="s">
        <v>135</v>
      </c>
    </row>
    <row r="860" s="13" customFormat="1">
      <c r="A860" s="13"/>
      <c r="B860" s="233"/>
      <c r="C860" s="234"/>
      <c r="D860" s="235" t="s">
        <v>147</v>
      </c>
      <c r="E860" s="236" t="s">
        <v>19</v>
      </c>
      <c r="F860" s="237" t="s">
        <v>538</v>
      </c>
      <c r="G860" s="234"/>
      <c r="H860" s="236" t="s">
        <v>19</v>
      </c>
      <c r="I860" s="238"/>
      <c r="J860" s="234"/>
      <c r="K860" s="234"/>
      <c r="L860" s="239"/>
      <c r="M860" s="240"/>
      <c r="N860" s="241"/>
      <c r="O860" s="241"/>
      <c r="P860" s="241"/>
      <c r="Q860" s="241"/>
      <c r="R860" s="241"/>
      <c r="S860" s="241"/>
      <c r="T860" s="242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3" t="s">
        <v>147</v>
      </c>
      <c r="AU860" s="243" t="s">
        <v>84</v>
      </c>
      <c r="AV860" s="13" t="s">
        <v>82</v>
      </c>
      <c r="AW860" s="13" t="s">
        <v>36</v>
      </c>
      <c r="AX860" s="13" t="s">
        <v>74</v>
      </c>
      <c r="AY860" s="243" t="s">
        <v>135</v>
      </c>
    </row>
    <row r="861" s="13" customFormat="1">
      <c r="A861" s="13"/>
      <c r="B861" s="233"/>
      <c r="C861" s="234"/>
      <c r="D861" s="235" t="s">
        <v>147</v>
      </c>
      <c r="E861" s="236" t="s">
        <v>19</v>
      </c>
      <c r="F861" s="237" t="s">
        <v>419</v>
      </c>
      <c r="G861" s="234"/>
      <c r="H861" s="236" t="s">
        <v>19</v>
      </c>
      <c r="I861" s="238"/>
      <c r="J861" s="234"/>
      <c r="K861" s="234"/>
      <c r="L861" s="239"/>
      <c r="M861" s="240"/>
      <c r="N861" s="241"/>
      <c r="O861" s="241"/>
      <c r="P861" s="241"/>
      <c r="Q861" s="241"/>
      <c r="R861" s="241"/>
      <c r="S861" s="241"/>
      <c r="T861" s="242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3" t="s">
        <v>147</v>
      </c>
      <c r="AU861" s="243" t="s">
        <v>84</v>
      </c>
      <c r="AV861" s="13" t="s">
        <v>82</v>
      </c>
      <c r="AW861" s="13" t="s">
        <v>36</v>
      </c>
      <c r="AX861" s="13" t="s">
        <v>74</v>
      </c>
      <c r="AY861" s="243" t="s">
        <v>135</v>
      </c>
    </row>
    <row r="862" s="14" customFormat="1">
      <c r="A862" s="14"/>
      <c r="B862" s="244"/>
      <c r="C862" s="245"/>
      <c r="D862" s="235" t="s">
        <v>147</v>
      </c>
      <c r="E862" s="246" t="s">
        <v>19</v>
      </c>
      <c r="F862" s="247" t="s">
        <v>82</v>
      </c>
      <c r="G862" s="245"/>
      <c r="H862" s="248">
        <v>1</v>
      </c>
      <c r="I862" s="249"/>
      <c r="J862" s="245"/>
      <c r="K862" s="245"/>
      <c r="L862" s="250"/>
      <c r="M862" s="251"/>
      <c r="N862" s="252"/>
      <c r="O862" s="252"/>
      <c r="P862" s="252"/>
      <c r="Q862" s="252"/>
      <c r="R862" s="252"/>
      <c r="S862" s="252"/>
      <c r="T862" s="253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54" t="s">
        <v>147</v>
      </c>
      <c r="AU862" s="254" t="s">
        <v>84</v>
      </c>
      <c r="AV862" s="14" t="s">
        <v>84</v>
      </c>
      <c r="AW862" s="14" t="s">
        <v>36</v>
      </c>
      <c r="AX862" s="14" t="s">
        <v>74</v>
      </c>
      <c r="AY862" s="254" t="s">
        <v>135</v>
      </c>
    </row>
    <row r="863" s="16" customFormat="1">
      <c r="A863" s="16"/>
      <c r="B863" s="266"/>
      <c r="C863" s="267"/>
      <c r="D863" s="235" t="s">
        <v>147</v>
      </c>
      <c r="E863" s="268" t="s">
        <v>19</v>
      </c>
      <c r="F863" s="269" t="s">
        <v>251</v>
      </c>
      <c r="G863" s="267"/>
      <c r="H863" s="270">
        <v>1</v>
      </c>
      <c r="I863" s="271"/>
      <c r="J863" s="267"/>
      <c r="K863" s="267"/>
      <c r="L863" s="272"/>
      <c r="M863" s="273"/>
      <c r="N863" s="274"/>
      <c r="O863" s="274"/>
      <c r="P863" s="274"/>
      <c r="Q863" s="274"/>
      <c r="R863" s="274"/>
      <c r="S863" s="274"/>
      <c r="T863" s="275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T863" s="276" t="s">
        <v>147</v>
      </c>
      <c r="AU863" s="276" t="s">
        <v>84</v>
      </c>
      <c r="AV863" s="16" t="s">
        <v>157</v>
      </c>
      <c r="AW863" s="16" t="s">
        <v>36</v>
      </c>
      <c r="AX863" s="16" t="s">
        <v>74</v>
      </c>
      <c r="AY863" s="276" t="s">
        <v>135</v>
      </c>
    </row>
    <row r="864" s="13" customFormat="1">
      <c r="A864" s="13"/>
      <c r="B864" s="233"/>
      <c r="C864" s="234"/>
      <c r="D864" s="235" t="s">
        <v>147</v>
      </c>
      <c r="E864" s="236" t="s">
        <v>19</v>
      </c>
      <c r="F864" s="237" t="s">
        <v>539</v>
      </c>
      <c r="G864" s="234"/>
      <c r="H864" s="236" t="s">
        <v>19</v>
      </c>
      <c r="I864" s="238"/>
      <c r="J864" s="234"/>
      <c r="K864" s="234"/>
      <c r="L864" s="239"/>
      <c r="M864" s="240"/>
      <c r="N864" s="241"/>
      <c r="O864" s="241"/>
      <c r="P864" s="241"/>
      <c r="Q864" s="241"/>
      <c r="R864" s="241"/>
      <c r="S864" s="241"/>
      <c r="T864" s="242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3" t="s">
        <v>147</v>
      </c>
      <c r="AU864" s="243" t="s">
        <v>84</v>
      </c>
      <c r="AV864" s="13" t="s">
        <v>82</v>
      </c>
      <c r="AW864" s="13" t="s">
        <v>36</v>
      </c>
      <c r="AX864" s="13" t="s">
        <v>74</v>
      </c>
      <c r="AY864" s="243" t="s">
        <v>135</v>
      </c>
    </row>
    <row r="865" s="13" customFormat="1">
      <c r="A865" s="13"/>
      <c r="B865" s="233"/>
      <c r="C865" s="234"/>
      <c r="D865" s="235" t="s">
        <v>147</v>
      </c>
      <c r="E865" s="236" t="s">
        <v>19</v>
      </c>
      <c r="F865" s="237" t="s">
        <v>540</v>
      </c>
      <c r="G865" s="234"/>
      <c r="H865" s="236" t="s">
        <v>19</v>
      </c>
      <c r="I865" s="238"/>
      <c r="J865" s="234"/>
      <c r="K865" s="234"/>
      <c r="L865" s="239"/>
      <c r="M865" s="240"/>
      <c r="N865" s="241"/>
      <c r="O865" s="241"/>
      <c r="P865" s="241"/>
      <c r="Q865" s="241"/>
      <c r="R865" s="241"/>
      <c r="S865" s="241"/>
      <c r="T865" s="242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3" t="s">
        <v>147</v>
      </c>
      <c r="AU865" s="243" t="s">
        <v>84</v>
      </c>
      <c r="AV865" s="13" t="s">
        <v>82</v>
      </c>
      <c r="AW865" s="13" t="s">
        <v>36</v>
      </c>
      <c r="AX865" s="13" t="s">
        <v>74</v>
      </c>
      <c r="AY865" s="243" t="s">
        <v>135</v>
      </c>
    </row>
    <row r="866" s="14" customFormat="1">
      <c r="A866" s="14"/>
      <c r="B866" s="244"/>
      <c r="C866" s="245"/>
      <c r="D866" s="235" t="s">
        <v>147</v>
      </c>
      <c r="E866" s="246" t="s">
        <v>19</v>
      </c>
      <c r="F866" s="247" t="s">
        <v>82</v>
      </c>
      <c r="G866" s="245"/>
      <c r="H866" s="248">
        <v>1</v>
      </c>
      <c r="I866" s="249"/>
      <c r="J866" s="245"/>
      <c r="K866" s="245"/>
      <c r="L866" s="250"/>
      <c r="M866" s="251"/>
      <c r="N866" s="252"/>
      <c r="O866" s="252"/>
      <c r="P866" s="252"/>
      <c r="Q866" s="252"/>
      <c r="R866" s="252"/>
      <c r="S866" s="252"/>
      <c r="T866" s="253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4" t="s">
        <v>147</v>
      </c>
      <c r="AU866" s="254" t="s">
        <v>84</v>
      </c>
      <c r="AV866" s="14" t="s">
        <v>84</v>
      </c>
      <c r="AW866" s="14" t="s">
        <v>36</v>
      </c>
      <c r="AX866" s="14" t="s">
        <v>74</v>
      </c>
      <c r="AY866" s="254" t="s">
        <v>135</v>
      </c>
    </row>
    <row r="867" s="16" customFormat="1">
      <c r="A867" s="16"/>
      <c r="B867" s="266"/>
      <c r="C867" s="267"/>
      <c r="D867" s="235" t="s">
        <v>147</v>
      </c>
      <c r="E867" s="268" t="s">
        <v>19</v>
      </c>
      <c r="F867" s="269" t="s">
        <v>251</v>
      </c>
      <c r="G867" s="267"/>
      <c r="H867" s="270">
        <v>1</v>
      </c>
      <c r="I867" s="271"/>
      <c r="J867" s="267"/>
      <c r="K867" s="267"/>
      <c r="L867" s="272"/>
      <c r="M867" s="273"/>
      <c r="N867" s="274"/>
      <c r="O867" s="274"/>
      <c r="P867" s="274"/>
      <c r="Q867" s="274"/>
      <c r="R867" s="274"/>
      <c r="S867" s="274"/>
      <c r="T867" s="275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T867" s="276" t="s">
        <v>147</v>
      </c>
      <c r="AU867" s="276" t="s">
        <v>84</v>
      </c>
      <c r="AV867" s="16" t="s">
        <v>157</v>
      </c>
      <c r="AW867" s="16" t="s">
        <v>36</v>
      </c>
      <c r="AX867" s="16" t="s">
        <v>74</v>
      </c>
      <c r="AY867" s="276" t="s">
        <v>135</v>
      </c>
    </row>
    <row r="868" s="15" customFormat="1">
      <c r="A868" s="15"/>
      <c r="B868" s="255"/>
      <c r="C868" s="256"/>
      <c r="D868" s="235" t="s">
        <v>147</v>
      </c>
      <c r="E868" s="257" t="s">
        <v>19</v>
      </c>
      <c r="F868" s="258" t="s">
        <v>152</v>
      </c>
      <c r="G868" s="256"/>
      <c r="H868" s="259">
        <v>5</v>
      </c>
      <c r="I868" s="260"/>
      <c r="J868" s="256"/>
      <c r="K868" s="256"/>
      <c r="L868" s="261"/>
      <c r="M868" s="262"/>
      <c r="N868" s="263"/>
      <c r="O868" s="263"/>
      <c r="P868" s="263"/>
      <c r="Q868" s="263"/>
      <c r="R868" s="263"/>
      <c r="S868" s="263"/>
      <c r="T868" s="264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65" t="s">
        <v>147</v>
      </c>
      <c r="AU868" s="265" t="s">
        <v>84</v>
      </c>
      <c r="AV868" s="15" t="s">
        <v>143</v>
      </c>
      <c r="AW868" s="15" t="s">
        <v>36</v>
      </c>
      <c r="AX868" s="15" t="s">
        <v>82</v>
      </c>
      <c r="AY868" s="265" t="s">
        <v>135</v>
      </c>
    </row>
    <row r="869" s="2" customFormat="1" ht="16.5" customHeight="1">
      <c r="A869" s="41"/>
      <c r="B869" s="42"/>
      <c r="C869" s="283" t="s">
        <v>729</v>
      </c>
      <c r="D869" s="283" t="s">
        <v>367</v>
      </c>
      <c r="E869" s="284" t="s">
        <v>730</v>
      </c>
      <c r="F869" s="285" t="s">
        <v>731</v>
      </c>
      <c r="G869" s="286" t="s">
        <v>314</v>
      </c>
      <c r="H869" s="287">
        <v>5</v>
      </c>
      <c r="I869" s="288"/>
      <c r="J869" s="289">
        <f>ROUND(I869*H869,2)</f>
        <v>0</v>
      </c>
      <c r="K869" s="285" t="s">
        <v>142</v>
      </c>
      <c r="L869" s="290"/>
      <c r="M869" s="291" t="s">
        <v>19</v>
      </c>
      <c r="N869" s="292" t="s">
        <v>45</v>
      </c>
      <c r="O869" s="87"/>
      <c r="P869" s="224">
        <f>O869*H869</f>
        <v>0</v>
      </c>
      <c r="Q869" s="224">
        <v>0.00014999999999999999</v>
      </c>
      <c r="R869" s="224">
        <f>Q869*H869</f>
        <v>0.00074999999999999991</v>
      </c>
      <c r="S869" s="224">
        <v>0</v>
      </c>
      <c r="T869" s="225">
        <f>S869*H869</f>
        <v>0</v>
      </c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R869" s="226" t="s">
        <v>572</v>
      </c>
      <c r="AT869" s="226" t="s">
        <v>367</v>
      </c>
      <c r="AU869" s="226" t="s">
        <v>84</v>
      </c>
      <c r="AY869" s="20" t="s">
        <v>135</v>
      </c>
      <c r="BE869" s="227">
        <f>IF(N869="základní",J869,0)</f>
        <v>0</v>
      </c>
      <c r="BF869" s="227">
        <f>IF(N869="snížená",J869,0)</f>
        <v>0</v>
      </c>
      <c r="BG869" s="227">
        <f>IF(N869="zákl. přenesená",J869,0)</f>
        <v>0</v>
      </c>
      <c r="BH869" s="227">
        <f>IF(N869="sníž. přenesená",J869,0)</f>
        <v>0</v>
      </c>
      <c r="BI869" s="227">
        <f>IF(N869="nulová",J869,0)</f>
        <v>0</v>
      </c>
      <c r="BJ869" s="20" t="s">
        <v>82</v>
      </c>
      <c r="BK869" s="227">
        <f>ROUND(I869*H869,2)</f>
        <v>0</v>
      </c>
      <c r="BL869" s="20" t="s">
        <v>278</v>
      </c>
      <c r="BM869" s="226" t="s">
        <v>732</v>
      </c>
    </row>
    <row r="870" s="13" customFormat="1">
      <c r="A870" s="13"/>
      <c r="B870" s="233"/>
      <c r="C870" s="234"/>
      <c r="D870" s="235" t="s">
        <v>147</v>
      </c>
      <c r="E870" s="236" t="s">
        <v>19</v>
      </c>
      <c r="F870" s="237" t="s">
        <v>366</v>
      </c>
      <c r="G870" s="234"/>
      <c r="H870" s="236" t="s">
        <v>19</v>
      </c>
      <c r="I870" s="238"/>
      <c r="J870" s="234"/>
      <c r="K870" s="234"/>
      <c r="L870" s="239"/>
      <c r="M870" s="240"/>
      <c r="N870" s="241"/>
      <c r="O870" s="241"/>
      <c r="P870" s="241"/>
      <c r="Q870" s="241"/>
      <c r="R870" s="241"/>
      <c r="S870" s="241"/>
      <c r="T870" s="242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3" t="s">
        <v>147</v>
      </c>
      <c r="AU870" s="243" t="s">
        <v>84</v>
      </c>
      <c r="AV870" s="13" t="s">
        <v>82</v>
      </c>
      <c r="AW870" s="13" t="s">
        <v>36</v>
      </c>
      <c r="AX870" s="13" t="s">
        <v>74</v>
      </c>
      <c r="AY870" s="243" t="s">
        <v>135</v>
      </c>
    </row>
    <row r="871" s="13" customFormat="1">
      <c r="A871" s="13"/>
      <c r="B871" s="233"/>
      <c r="C871" s="234"/>
      <c r="D871" s="235" t="s">
        <v>147</v>
      </c>
      <c r="E871" s="236" t="s">
        <v>19</v>
      </c>
      <c r="F871" s="237" t="s">
        <v>537</v>
      </c>
      <c r="G871" s="234"/>
      <c r="H871" s="236" t="s">
        <v>19</v>
      </c>
      <c r="I871" s="238"/>
      <c r="J871" s="234"/>
      <c r="K871" s="234"/>
      <c r="L871" s="239"/>
      <c r="M871" s="240"/>
      <c r="N871" s="241"/>
      <c r="O871" s="241"/>
      <c r="P871" s="241"/>
      <c r="Q871" s="241"/>
      <c r="R871" s="241"/>
      <c r="S871" s="241"/>
      <c r="T871" s="242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3" t="s">
        <v>147</v>
      </c>
      <c r="AU871" s="243" t="s">
        <v>84</v>
      </c>
      <c r="AV871" s="13" t="s">
        <v>82</v>
      </c>
      <c r="AW871" s="13" t="s">
        <v>36</v>
      </c>
      <c r="AX871" s="13" t="s">
        <v>74</v>
      </c>
      <c r="AY871" s="243" t="s">
        <v>135</v>
      </c>
    </row>
    <row r="872" s="13" customFormat="1">
      <c r="A872" s="13"/>
      <c r="B872" s="233"/>
      <c r="C872" s="234"/>
      <c r="D872" s="235" t="s">
        <v>147</v>
      </c>
      <c r="E872" s="236" t="s">
        <v>19</v>
      </c>
      <c r="F872" s="237" t="s">
        <v>417</v>
      </c>
      <c r="G872" s="234"/>
      <c r="H872" s="236" t="s">
        <v>19</v>
      </c>
      <c r="I872" s="238"/>
      <c r="J872" s="234"/>
      <c r="K872" s="234"/>
      <c r="L872" s="239"/>
      <c r="M872" s="240"/>
      <c r="N872" s="241"/>
      <c r="O872" s="241"/>
      <c r="P872" s="241"/>
      <c r="Q872" s="241"/>
      <c r="R872" s="241"/>
      <c r="S872" s="241"/>
      <c r="T872" s="242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3" t="s">
        <v>147</v>
      </c>
      <c r="AU872" s="243" t="s">
        <v>84</v>
      </c>
      <c r="AV872" s="13" t="s">
        <v>82</v>
      </c>
      <c r="AW872" s="13" t="s">
        <v>36</v>
      </c>
      <c r="AX872" s="13" t="s">
        <v>74</v>
      </c>
      <c r="AY872" s="243" t="s">
        <v>135</v>
      </c>
    </row>
    <row r="873" s="14" customFormat="1">
      <c r="A873" s="14"/>
      <c r="B873" s="244"/>
      <c r="C873" s="245"/>
      <c r="D873" s="235" t="s">
        <v>147</v>
      </c>
      <c r="E873" s="246" t="s">
        <v>19</v>
      </c>
      <c r="F873" s="247" t="s">
        <v>82</v>
      </c>
      <c r="G873" s="245"/>
      <c r="H873" s="248">
        <v>1</v>
      </c>
      <c r="I873" s="249"/>
      <c r="J873" s="245"/>
      <c r="K873" s="245"/>
      <c r="L873" s="250"/>
      <c r="M873" s="251"/>
      <c r="N873" s="252"/>
      <c r="O873" s="252"/>
      <c r="P873" s="252"/>
      <c r="Q873" s="252"/>
      <c r="R873" s="252"/>
      <c r="S873" s="252"/>
      <c r="T873" s="253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54" t="s">
        <v>147</v>
      </c>
      <c r="AU873" s="254" t="s">
        <v>84</v>
      </c>
      <c r="AV873" s="14" t="s">
        <v>84</v>
      </c>
      <c r="AW873" s="14" t="s">
        <v>36</v>
      </c>
      <c r="AX873" s="14" t="s">
        <v>74</v>
      </c>
      <c r="AY873" s="254" t="s">
        <v>135</v>
      </c>
    </row>
    <row r="874" s="13" customFormat="1">
      <c r="A874" s="13"/>
      <c r="B874" s="233"/>
      <c r="C874" s="234"/>
      <c r="D874" s="235" t="s">
        <v>147</v>
      </c>
      <c r="E874" s="236" t="s">
        <v>19</v>
      </c>
      <c r="F874" s="237" t="s">
        <v>436</v>
      </c>
      <c r="G874" s="234"/>
      <c r="H874" s="236" t="s">
        <v>19</v>
      </c>
      <c r="I874" s="238"/>
      <c r="J874" s="234"/>
      <c r="K874" s="234"/>
      <c r="L874" s="239"/>
      <c r="M874" s="240"/>
      <c r="N874" s="241"/>
      <c r="O874" s="241"/>
      <c r="P874" s="241"/>
      <c r="Q874" s="241"/>
      <c r="R874" s="241"/>
      <c r="S874" s="241"/>
      <c r="T874" s="242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3" t="s">
        <v>147</v>
      </c>
      <c r="AU874" s="243" t="s">
        <v>84</v>
      </c>
      <c r="AV874" s="13" t="s">
        <v>82</v>
      </c>
      <c r="AW874" s="13" t="s">
        <v>36</v>
      </c>
      <c r="AX874" s="13" t="s">
        <v>74</v>
      </c>
      <c r="AY874" s="243" t="s">
        <v>135</v>
      </c>
    </row>
    <row r="875" s="14" customFormat="1">
      <c r="A875" s="14"/>
      <c r="B875" s="244"/>
      <c r="C875" s="245"/>
      <c r="D875" s="235" t="s">
        <v>147</v>
      </c>
      <c r="E875" s="246" t="s">
        <v>19</v>
      </c>
      <c r="F875" s="247" t="s">
        <v>82</v>
      </c>
      <c r="G875" s="245"/>
      <c r="H875" s="248">
        <v>1</v>
      </c>
      <c r="I875" s="249"/>
      <c r="J875" s="245"/>
      <c r="K875" s="245"/>
      <c r="L875" s="250"/>
      <c r="M875" s="251"/>
      <c r="N875" s="252"/>
      <c r="O875" s="252"/>
      <c r="P875" s="252"/>
      <c r="Q875" s="252"/>
      <c r="R875" s="252"/>
      <c r="S875" s="252"/>
      <c r="T875" s="253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4" t="s">
        <v>147</v>
      </c>
      <c r="AU875" s="254" t="s">
        <v>84</v>
      </c>
      <c r="AV875" s="14" t="s">
        <v>84</v>
      </c>
      <c r="AW875" s="14" t="s">
        <v>36</v>
      </c>
      <c r="AX875" s="14" t="s">
        <v>74</v>
      </c>
      <c r="AY875" s="254" t="s">
        <v>135</v>
      </c>
    </row>
    <row r="876" s="13" customFormat="1">
      <c r="A876" s="13"/>
      <c r="B876" s="233"/>
      <c r="C876" s="234"/>
      <c r="D876" s="235" t="s">
        <v>147</v>
      </c>
      <c r="E876" s="236" t="s">
        <v>19</v>
      </c>
      <c r="F876" s="237" t="s">
        <v>438</v>
      </c>
      <c r="G876" s="234"/>
      <c r="H876" s="236" t="s">
        <v>19</v>
      </c>
      <c r="I876" s="238"/>
      <c r="J876" s="234"/>
      <c r="K876" s="234"/>
      <c r="L876" s="239"/>
      <c r="M876" s="240"/>
      <c r="N876" s="241"/>
      <c r="O876" s="241"/>
      <c r="P876" s="241"/>
      <c r="Q876" s="241"/>
      <c r="R876" s="241"/>
      <c r="S876" s="241"/>
      <c r="T876" s="242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3" t="s">
        <v>147</v>
      </c>
      <c r="AU876" s="243" t="s">
        <v>84</v>
      </c>
      <c r="AV876" s="13" t="s">
        <v>82</v>
      </c>
      <c r="AW876" s="13" t="s">
        <v>36</v>
      </c>
      <c r="AX876" s="13" t="s">
        <v>74</v>
      </c>
      <c r="AY876" s="243" t="s">
        <v>135</v>
      </c>
    </row>
    <row r="877" s="14" customFormat="1">
      <c r="A877" s="14"/>
      <c r="B877" s="244"/>
      <c r="C877" s="245"/>
      <c r="D877" s="235" t="s">
        <v>147</v>
      </c>
      <c r="E877" s="246" t="s">
        <v>19</v>
      </c>
      <c r="F877" s="247" t="s">
        <v>82</v>
      </c>
      <c r="G877" s="245"/>
      <c r="H877" s="248">
        <v>1</v>
      </c>
      <c r="I877" s="249"/>
      <c r="J877" s="245"/>
      <c r="K877" s="245"/>
      <c r="L877" s="250"/>
      <c r="M877" s="251"/>
      <c r="N877" s="252"/>
      <c r="O877" s="252"/>
      <c r="P877" s="252"/>
      <c r="Q877" s="252"/>
      <c r="R877" s="252"/>
      <c r="S877" s="252"/>
      <c r="T877" s="253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54" t="s">
        <v>147</v>
      </c>
      <c r="AU877" s="254" t="s">
        <v>84</v>
      </c>
      <c r="AV877" s="14" t="s">
        <v>84</v>
      </c>
      <c r="AW877" s="14" t="s">
        <v>36</v>
      </c>
      <c r="AX877" s="14" t="s">
        <v>74</v>
      </c>
      <c r="AY877" s="254" t="s">
        <v>135</v>
      </c>
    </row>
    <row r="878" s="16" customFormat="1">
      <c r="A878" s="16"/>
      <c r="B878" s="266"/>
      <c r="C878" s="267"/>
      <c r="D878" s="235" t="s">
        <v>147</v>
      </c>
      <c r="E878" s="268" t="s">
        <v>19</v>
      </c>
      <c r="F878" s="269" t="s">
        <v>251</v>
      </c>
      <c r="G878" s="267"/>
      <c r="H878" s="270">
        <v>3</v>
      </c>
      <c r="I878" s="271"/>
      <c r="J878" s="267"/>
      <c r="K878" s="267"/>
      <c r="L878" s="272"/>
      <c r="M878" s="273"/>
      <c r="N878" s="274"/>
      <c r="O878" s="274"/>
      <c r="P878" s="274"/>
      <c r="Q878" s="274"/>
      <c r="R878" s="274"/>
      <c r="S878" s="274"/>
      <c r="T878" s="275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T878" s="276" t="s">
        <v>147</v>
      </c>
      <c r="AU878" s="276" t="s">
        <v>84</v>
      </c>
      <c r="AV878" s="16" t="s">
        <v>157</v>
      </c>
      <c r="AW878" s="16" t="s">
        <v>36</v>
      </c>
      <c r="AX878" s="16" t="s">
        <v>74</v>
      </c>
      <c r="AY878" s="276" t="s">
        <v>135</v>
      </c>
    </row>
    <row r="879" s="13" customFormat="1">
      <c r="A879" s="13"/>
      <c r="B879" s="233"/>
      <c r="C879" s="234"/>
      <c r="D879" s="235" t="s">
        <v>147</v>
      </c>
      <c r="E879" s="236" t="s">
        <v>19</v>
      </c>
      <c r="F879" s="237" t="s">
        <v>538</v>
      </c>
      <c r="G879" s="234"/>
      <c r="H879" s="236" t="s">
        <v>19</v>
      </c>
      <c r="I879" s="238"/>
      <c r="J879" s="234"/>
      <c r="K879" s="234"/>
      <c r="L879" s="239"/>
      <c r="M879" s="240"/>
      <c r="N879" s="241"/>
      <c r="O879" s="241"/>
      <c r="P879" s="241"/>
      <c r="Q879" s="241"/>
      <c r="R879" s="241"/>
      <c r="S879" s="241"/>
      <c r="T879" s="242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3" t="s">
        <v>147</v>
      </c>
      <c r="AU879" s="243" t="s">
        <v>84</v>
      </c>
      <c r="AV879" s="13" t="s">
        <v>82</v>
      </c>
      <c r="AW879" s="13" t="s">
        <v>36</v>
      </c>
      <c r="AX879" s="13" t="s">
        <v>74</v>
      </c>
      <c r="AY879" s="243" t="s">
        <v>135</v>
      </c>
    </row>
    <row r="880" s="13" customFormat="1">
      <c r="A880" s="13"/>
      <c r="B880" s="233"/>
      <c r="C880" s="234"/>
      <c r="D880" s="235" t="s">
        <v>147</v>
      </c>
      <c r="E880" s="236" t="s">
        <v>19</v>
      </c>
      <c r="F880" s="237" t="s">
        <v>419</v>
      </c>
      <c r="G880" s="234"/>
      <c r="H880" s="236" t="s">
        <v>19</v>
      </c>
      <c r="I880" s="238"/>
      <c r="J880" s="234"/>
      <c r="K880" s="234"/>
      <c r="L880" s="239"/>
      <c r="M880" s="240"/>
      <c r="N880" s="241"/>
      <c r="O880" s="241"/>
      <c r="P880" s="241"/>
      <c r="Q880" s="241"/>
      <c r="R880" s="241"/>
      <c r="S880" s="241"/>
      <c r="T880" s="242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3" t="s">
        <v>147</v>
      </c>
      <c r="AU880" s="243" t="s">
        <v>84</v>
      </c>
      <c r="AV880" s="13" t="s">
        <v>82</v>
      </c>
      <c r="AW880" s="13" t="s">
        <v>36</v>
      </c>
      <c r="AX880" s="13" t="s">
        <v>74</v>
      </c>
      <c r="AY880" s="243" t="s">
        <v>135</v>
      </c>
    </row>
    <row r="881" s="14" customFormat="1">
      <c r="A881" s="14"/>
      <c r="B881" s="244"/>
      <c r="C881" s="245"/>
      <c r="D881" s="235" t="s">
        <v>147</v>
      </c>
      <c r="E881" s="246" t="s">
        <v>19</v>
      </c>
      <c r="F881" s="247" t="s">
        <v>82</v>
      </c>
      <c r="G881" s="245"/>
      <c r="H881" s="248">
        <v>1</v>
      </c>
      <c r="I881" s="249"/>
      <c r="J881" s="245"/>
      <c r="K881" s="245"/>
      <c r="L881" s="250"/>
      <c r="M881" s="251"/>
      <c r="N881" s="252"/>
      <c r="O881" s="252"/>
      <c r="P881" s="252"/>
      <c r="Q881" s="252"/>
      <c r="R881" s="252"/>
      <c r="S881" s="252"/>
      <c r="T881" s="253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4" t="s">
        <v>147</v>
      </c>
      <c r="AU881" s="254" t="s">
        <v>84</v>
      </c>
      <c r="AV881" s="14" t="s">
        <v>84</v>
      </c>
      <c r="AW881" s="14" t="s">
        <v>36</v>
      </c>
      <c r="AX881" s="14" t="s">
        <v>74</v>
      </c>
      <c r="AY881" s="254" t="s">
        <v>135</v>
      </c>
    </row>
    <row r="882" s="16" customFormat="1">
      <c r="A882" s="16"/>
      <c r="B882" s="266"/>
      <c r="C882" s="267"/>
      <c r="D882" s="235" t="s">
        <v>147</v>
      </c>
      <c r="E882" s="268" t="s">
        <v>19</v>
      </c>
      <c r="F882" s="269" t="s">
        <v>251</v>
      </c>
      <c r="G882" s="267"/>
      <c r="H882" s="270">
        <v>1</v>
      </c>
      <c r="I882" s="271"/>
      <c r="J882" s="267"/>
      <c r="K882" s="267"/>
      <c r="L882" s="272"/>
      <c r="M882" s="273"/>
      <c r="N882" s="274"/>
      <c r="O882" s="274"/>
      <c r="P882" s="274"/>
      <c r="Q882" s="274"/>
      <c r="R882" s="274"/>
      <c r="S882" s="274"/>
      <c r="T882" s="275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T882" s="276" t="s">
        <v>147</v>
      </c>
      <c r="AU882" s="276" t="s">
        <v>84</v>
      </c>
      <c r="AV882" s="16" t="s">
        <v>157</v>
      </c>
      <c r="AW882" s="16" t="s">
        <v>36</v>
      </c>
      <c r="AX882" s="16" t="s">
        <v>74</v>
      </c>
      <c r="AY882" s="276" t="s">
        <v>135</v>
      </c>
    </row>
    <row r="883" s="13" customFormat="1">
      <c r="A883" s="13"/>
      <c r="B883" s="233"/>
      <c r="C883" s="234"/>
      <c r="D883" s="235" t="s">
        <v>147</v>
      </c>
      <c r="E883" s="236" t="s">
        <v>19</v>
      </c>
      <c r="F883" s="237" t="s">
        <v>539</v>
      </c>
      <c r="G883" s="234"/>
      <c r="H883" s="236" t="s">
        <v>19</v>
      </c>
      <c r="I883" s="238"/>
      <c r="J883" s="234"/>
      <c r="K883" s="234"/>
      <c r="L883" s="239"/>
      <c r="M883" s="240"/>
      <c r="N883" s="241"/>
      <c r="O883" s="241"/>
      <c r="P883" s="241"/>
      <c r="Q883" s="241"/>
      <c r="R883" s="241"/>
      <c r="S883" s="241"/>
      <c r="T883" s="242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3" t="s">
        <v>147</v>
      </c>
      <c r="AU883" s="243" t="s">
        <v>84</v>
      </c>
      <c r="AV883" s="13" t="s">
        <v>82</v>
      </c>
      <c r="AW883" s="13" t="s">
        <v>36</v>
      </c>
      <c r="AX883" s="13" t="s">
        <v>74</v>
      </c>
      <c r="AY883" s="243" t="s">
        <v>135</v>
      </c>
    </row>
    <row r="884" s="13" customFormat="1">
      <c r="A884" s="13"/>
      <c r="B884" s="233"/>
      <c r="C884" s="234"/>
      <c r="D884" s="235" t="s">
        <v>147</v>
      </c>
      <c r="E884" s="236" t="s">
        <v>19</v>
      </c>
      <c r="F884" s="237" t="s">
        <v>540</v>
      </c>
      <c r="G884" s="234"/>
      <c r="H884" s="236" t="s">
        <v>19</v>
      </c>
      <c r="I884" s="238"/>
      <c r="J884" s="234"/>
      <c r="K884" s="234"/>
      <c r="L884" s="239"/>
      <c r="M884" s="240"/>
      <c r="N884" s="241"/>
      <c r="O884" s="241"/>
      <c r="P884" s="241"/>
      <c r="Q884" s="241"/>
      <c r="R884" s="241"/>
      <c r="S884" s="241"/>
      <c r="T884" s="242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3" t="s">
        <v>147</v>
      </c>
      <c r="AU884" s="243" t="s">
        <v>84</v>
      </c>
      <c r="AV884" s="13" t="s">
        <v>82</v>
      </c>
      <c r="AW884" s="13" t="s">
        <v>36</v>
      </c>
      <c r="AX884" s="13" t="s">
        <v>74</v>
      </c>
      <c r="AY884" s="243" t="s">
        <v>135</v>
      </c>
    </row>
    <row r="885" s="14" customFormat="1">
      <c r="A885" s="14"/>
      <c r="B885" s="244"/>
      <c r="C885" s="245"/>
      <c r="D885" s="235" t="s">
        <v>147</v>
      </c>
      <c r="E885" s="246" t="s">
        <v>19</v>
      </c>
      <c r="F885" s="247" t="s">
        <v>82</v>
      </c>
      <c r="G885" s="245"/>
      <c r="H885" s="248">
        <v>1</v>
      </c>
      <c r="I885" s="249"/>
      <c r="J885" s="245"/>
      <c r="K885" s="245"/>
      <c r="L885" s="250"/>
      <c r="M885" s="251"/>
      <c r="N885" s="252"/>
      <c r="O885" s="252"/>
      <c r="P885" s="252"/>
      <c r="Q885" s="252"/>
      <c r="R885" s="252"/>
      <c r="S885" s="252"/>
      <c r="T885" s="253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54" t="s">
        <v>147</v>
      </c>
      <c r="AU885" s="254" t="s">
        <v>84</v>
      </c>
      <c r="AV885" s="14" t="s">
        <v>84</v>
      </c>
      <c r="AW885" s="14" t="s">
        <v>36</v>
      </c>
      <c r="AX885" s="14" t="s">
        <v>74</v>
      </c>
      <c r="AY885" s="254" t="s">
        <v>135</v>
      </c>
    </row>
    <row r="886" s="16" customFormat="1">
      <c r="A886" s="16"/>
      <c r="B886" s="266"/>
      <c r="C886" s="267"/>
      <c r="D886" s="235" t="s">
        <v>147</v>
      </c>
      <c r="E886" s="268" t="s">
        <v>19</v>
      </c>
      <c r="F886" s="269" t="s">
        <v>251</v>
      </c>
      <c r="G886" s="267"/>
      <c r="H886" s="270">
        <v>1</v>
      </c>
      <c r="I886" s="271"/>
      <c r="J886" s="267"/>
      <c r="K886" s="267"/>
      <c r="L886" s="272"/>
      <c r="M886" s="273"/>
      <c r="N886" s="274"/>
      <c r="O886" s="274"/>
      <c r="P886" s="274"/>
      <c r="Q886" s="274"/>
      <c r="R886" s="274"/>
      <c r="S886" s="274"/>
      <c r="T886" s="275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T886" s="276" t="s">
        <v>147</v>
      </c>
      <c r="AU886" s="276" t="s">
        <v>84</v>
      </c>
      <c r="AV886" s="16" t="s">
        <v>157</v>
      </c>
      <c r="AW886" s="16" t="s">
        <v>36</v>
      </c>
      <c r="AX886" s="16" t="s">
        <v>74</v>
      </c>
      <c r="AY886" s="276" t="s">
        <v>135</v>
      </c>
    </row>
    <row r="887" s="15" customFormat="1">
      <c r="A887" s="15"/>
      <c r="B887" s="255"/>
      <c r="C887" s="256"/>
      <c r="D887" s="235" t="s">
        <v>147</v>
      </c>
      <c r="E887" s="257" t="s">
        <v>19</v>
      </c>
      <c r="F887" s="258" t="s">
        <v>152</v>
      </c>
      <c r="G887" s="256"/>
      <c r="H887" s="259">
        <v>5</v>
      </c>
      <c r="I887" s="260"/>
      <c r="J887" s="256"/>
      <c r="K887" s="256"/>
      <c r="L887" s="261"/>
      <c r="M887" s="262"/>
      <c r="N887" s="263"/>
      <c r="O887" s="263"/>
      <c r="P887" s="263"/>
      <c r="Q887" s="263"/>
      <c r="R887" s="263"/>
      <c r="S887" s="263"/>
      <c r="T887" s="264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65" t="s">
        <v>147</v>
      </c>
      <c r="AU887" s="265" t="s">
        <v>84</v>
      </c>
      <c r="AV887" s="15" t="s">
        <v>143</v>
      </c>
      <c r="AW887" s="15" t="s">
        <v>36</v>
      </c>
      <c r="AX887" s="15" t="s">
        <v>82</v>
      </c>
      <c r="AY887" s="265" t="s">
        <v>135</v>
      </c>
    </row>
    <row r="888" s="2" customFormat="1" ht="21.75" customHeight="1">
      <c r="A888" s="41"/>
      <c r="B888" s="42"/>
      <c r="C888" s="215" t="s">
        <v>733</v>
      </c>
      <c r="D888" s="215" t="s">
        <v>138</v>
      </c>
      <c r="E888" s="216" t="s">
        <v>734</v>
      </c>
      <c r="F888" s="217" t="s">
        <v>735</v>
      </c>
      <c r="G888" s="218" t="s">
        <v>211</v>
      </c>
      <c r="H888" s="219">
        <v>1.1000000000000001</v>
      </c>
      <c r="I888" s="220"/>
      <c r="J888" s="221">
        <f>ROUND(I888*H888,2)</f>
        <v>0</v>
      </c>
      <c r="K888" s="217" t="s">
        <v>142</v>
      </c>
      <c r="L888" s="47"/>
      <c r="M888" s="222" t="s">
        <v>19</v>
      </c>
      <c r="N888" s="223" t="s">
        <v>45</v>
      </c>
      <c r="O888" s="87"/>
      <c r="P888" s="224">
        <f>O888*H888</f>
        <v>0</v>
      </c>
      <c r="Q888" s="224">
        <v>0</v>
      </c>
      <c r="R888" s="224">
        <f>Q888*H888</f>
        <v>0</v>
      </c>
      <c r="S888" s="224">
        <v>0</v>
      </c>
      <c r="T888" s="225">
        <f>S888*H888</f>
        <v>0</v>
      </c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R888" s="226" t="s">
        <v>278</v>
      </c>
      <c r="AT888" s="226" t="s">
        <v>138</v>
      </c>
      <c r="AU888" s="226" t="s">
        <v>84</v>
      </c>
      <c r="AY888" s="20" t="s">
        <v>135</v>
      </c>
      <c r="BE888" s="227">
        <f>IF(N888="základní",J888,0)</f>
        <v>0</v>
      </c>
      <c r="BF888" s="227">
        <f>IF(N888="snížená",J888,0)</f>
        <v>0</v>
      </c>
      <c r="BG888" s="227">
        <f>IF(N888="zákl. přenesená",J888,0)</f>
        <v>0</v>
      </c>
      <c r="BH888" s="227">
        <f>IF(N888="sníž. přenesená",J888,0)</f>
        <v>0</v>
      </c>
      <c r="BI888" s="227">
        <f>IF(N888="nulová",J888,0)</f>
        <v>0</v>
      </c>
      <c r="BJ888" s="20" t="s">
        <v>82</v>
      </c>
      <c r="BK888" s="227">
        <f>ROUND(I888*H888,2)</f>
        <v>0</v>
      </c>
      <c r="BL888" s="20" t="s">
        <v>278</v>
      </c>
      <c r="BM888" s="226" t="s">
        <v>736</v>
      </c>
    </row>
    <row r="889" s="2" customFormat="1">
      <c r="A889" s="41"/>
      <c r="B889" s="42"/>
      <c r="C889" s="43"/>
      <c r="D889" s="228" t="s">
        <v>145</v>
      </c>
      <c r="E889" s="43"/>
      <c r="F889" s="229" t="s">
        <v>737</v>
      </c>
      <c r="G889" s="43"/>
      <c r="H889" s="43"/>
      <c r="I889" s="230"/>
      <c r="J889" s="43"/>
      <c r="K889" s="43"/>
      <c r="L889" s="47"/>
      <c r="M889" s="231"/>
      <c r="N889" s="232"/>
      <c r="O889" s="87"/>
      <c r="P889" s="87"/>
      <c r="Q889" s="87"/>
      <c r="R889" s="87"/>
      <c r="S889" s="87"/>
      <c r="T889" s="88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T889" s="20" t="s">
        <v>145</v>
      </c>
      <c r="AU889" s="20" t="s">
        <v>84</v>
      </c>
    </row>
    <row r="890" s="13" customFormat="1">
      <c r="A890" s="13"/>
      <c r="B890" s="233"/>
      <c r="C890" s="234"/>
      <c r="D890" s="235" t="s">
        <v>147</v>
      </c>
      <c r="E890" s="236" t="s">
        <v>19</v>
      </c>
      <c r="F890" s="237" t="s">
        <v>366</v>
      </c>
      <c r="G890" s="234"/>
      <c r="H890" s="236" t="s">
        <v>19</v>
      </c>
      <c r="I890" s="238"/>
      <c r="J890" s="234"/>
      <c r="K890" s="234"/>
      <c r="L890" s="239"/>
      <c r="M890" s="240"/>
      <c r="N890" s="241"/>
      <c r="O890" s="241"/>
      <c r="P890" s="241"/>
      <c r="Q890" s="241"/>
      <c r="R890" s="241"/>
      <c r="S890" s="241"/>
      <c r="T890" s="242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3" t="s">
        <v>147</v>
      </c>
      <c r="AU890" s="243" t="s">
        <v>84</v>
      </c>
      <c r="AV890" s="13" t="s">
        <v>82</v>
      </c>
      <c r="AW890" s="13" t="s">
        <v>36</v>
      </c>
      <c r="AX890" s="13" t="s">
        <v>74</v>
      </c>
      <c r="AY890" s="243" t="s">
        <v>135</v>
      </c>
    </row>
    <row r="891" s="13" customFormat="1">
      <c r="A891" s="13"/>
      <c r="B891" s="233"/>
      <c r="C891" s="234"/>
      <c r="D891" s="235" t="s">
        <v>147</v>
      </c>
      <c r="E891" s="236" t="s">
        <v>19</v>
      </c>
      <c r="F891" s="237" t="s">
        <v>469</v>
      </c>
      <c r="G891" s="234"/>
      <c r="H891" s="236" t="s">
        <v>19</v>
      </c>
      <c r="I891" s="238"/>
      <c r="J891" s="234"/>
      <c r="K891" s="234"/>
      <c r="L891" s="239"/>
      <c r="M891" s="240"/>
      <c r="N891" s="241"/>
      <c r="O891" s="241"/>
      <c r="P891" s="241"/>
      <c r="Q891" s="241"/>
      <c r="R891" s="241"/>
      <c r="S891" s="241"/>
      <c r="T891" s="242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3" t="s">
        <v>147</v>
      </c>
      <c r="AU891" s="243" t="s">
        <v>84</v>
      </c>
      <c r="AV891" s="13" t="s">
        <v>82</v>
      </c>
      <c r="AW891" s="13" t="s">
        <v>36</v>
      </c>
      <c r="AX891" s="13" t="s">
        <v>74</v>
      </c>
      <c r="AY891" s="243" t="s">
        <v>135</v>
      </c>
    </row>
    <row r="892" s="14" customFormat="1">
      <c r="A892" s="14"/>
      <c r="B892" s="244"/>
      <c r="C892" s="245"/>
      <c r="D892" s="235" t="s">
        <v>147</v>
      </c>
      <c r="E892" s="246" t="s">
        <v>19</v>
      </c>
      <c r="F892" s="247" t="s">
        <v>738</v>
      </c>
      <c r="G892" s="245"/>
      <c r="H892" s="248">
        <v>0.55000000000000004</v>
      </c>
      <c r="I892" s="249"/>
      <c r="J892" s="245"/>
      <c r="K892" s="245"/>
      <c r="L892" s="250"/>
      <c r="M892" s="251"/>
      <c r="N892" s="252"/>
      <c r="O892" s="252"/>
      <c r="P892" s="252"/>
      <c r="Q892" s="252"/>
      <c r="R892" s="252"/>
      <c r="S892" s="252"/>
      <c r="T892" s="253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4" t="s">
        <v>147</v>
      </c>
      <c r="AU892" s="254" t="s">
        <v>84</v>
      </c>
      <c r="AV892" s="14" t="s">
        <v>84</v>
      </c>
      <c r="AW892" s="14" t="s">
        <v>36</v>
      </c>
      <c r="AX892" s="14" t="s">
        <v>74</v>
      </c>
      <c r="AY892" s="254" t="s">
        <v>135</v>
      </c>
    </row>
    <row r="893" s="13" customFormat="1">
      <c r="A893" s="13"/>
      <c r="B893" s="233"/>
      <c r="C893" s="234"/>
      <c r="D893" s="235" t="s">
        <v>147</v>
      </c>
      <c r="E893" s="236" t="s">
        <v>19</v>
      </c>
      <c r="F893" s="237" t="s">
        <v>425</v>
      </c>
      <c r="G893" s="234"/>
      <c r="H893" s="236" t="s">
        <v>19</v>
      </c>
      <c r="I893" s="238"/>
      <c r="J893" s="234"/>
      <c r="K893" s="234"/>
      <c r="L893" s="239"/>
      <c r="M893" s="240"/>
      <c r="N893" s="241"/>
      <c r="O893" s="241"/>
      <c r="P893" s="241"/>
      <c r="Q893" s="241"/>
      <c r="R893" s="241"/>
      <c r="S893" s="241"/>
      <c r="T893" s="242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3" t="s">
        <v>147</v>
      </c>
      <c r="AU893" s="243" t="s">
        <v>84</v>
      </c>
      <c r="AV893" s="13" t="s">
        <v>82</v>
      </c>
      <c r="AW893" s="13" t="s">
        <v>36</v>
      </c>
      <c r="AX893" s="13" t="s">
        <v>74</v>
      </c>
      <c r="AY893" s="243" t="s">
        <v>135</v>
      </c>
    </row>
    <row r="894" s="14" customFormat="1">
      <c r="A894" s="14"/>
      <c r="B894" s="244"/>
      <c r="C894" s="245"/>
      <c r="D894" s="235" t="s">
        <v>147</v>
      </c>
      <c r="E894" s="246" t="s">
        <v>19</v>
      </c>
      <c r="F894" s="247" t="s">
        <v>738</v>
      </c>
      <c r="G894" s="245"/>
      <c r="H894" s="248">
        <v>0.55000000000000004</v>
      </c>
      <c r="I894" s="249"/>
      <c r="J894" s="245"/>
      <c r="K894" s="245"/>
      <c r="L894" s="250"/>
      <c r="M894" s="251"/>
      <c r="N894" s="252"/>
      <c r="O894" s="252"/>
      <c r="P894" s="252"/>
      <c r="Q894" s="252"/>
      <c r="R894" s="252"/>
      <c r="S894" s="252"/>
      <c r="T894" s="253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4" t="s">
        <v>147</v>
      </c>
      <c r="AU894" s="254" t="s">
        <v>84</v>
      </c>
      <c r="AV894" s="14" t="s">
        <v>84</v>
      </c>
      <c r="AW894" s="14" t="s">
        <v>36</v>
      </c>
      <c r="AX894" s="14" t="s">
        <v>74</v>
      </c>
      <c r="AY894" s="254" t="s">
        <v>135</v>
      </c>
    </row>
    <row r="895" s="15" customFormat="1">
      <c r="A895" s="15"/>
      <c r="B895" s="255"/>
      <c r="C895" s="256"/>
      <c r="D895" s="235" t="s">
        <v>147</v>
      </c>
      <c r="E895" s="257" t="s">
        <v>19</v>
      </c>
      <c r="F895" s="258" t="s">
        <v>152</v>
      </c>
      <c r="G895" s="256"/>
      <c r="H895" s="259">
        <v>1.1000000000000001</v>
      </c>
      <c r="I895" s="260"/>
      <c r="J895" s="256"/>
      <c r="K895" s="256"/>
      <c r="L895" s="261"/>
      <c r="M895" s="262"/>
      <c r="N895" s="263"/>
      <c r="O895" s="263"/>
      <c r="P895" s="263"/>
      <c r="Q895" s="263"/>
      <c r="R895" s="263"/>
      <c r="S895" s="263"/>
      <c r="T895" s="264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65" t="s">
        <v>147</v>
      </c>
      <c r="AU895" s="265" t="s">
        <v>84</v>
      </c>
      <c r="AV895" s="15" t="s">
        <v>143</v>
      </c>
      <c r="AW895" s="15" t="s">
        <v>36</v>
      </c>
      <c r="AX895" s="15" t="s">
        <v>82</v>
      </c>
      <c r="AY895" s="265" t="s">
        <v>135</v>
      </c>
    </row>
    <row r="896" s="2" customFormat="1" ht="16.5" customHeight="1">
      <c r="A896" s="41"/>
      <c r="B896" s="42"/>
      <c r="C896" s="283" t="s">
        <v>739</v>
      </c>
      <c r="D896" s="283" t="s">
        <v>367</v>
      </c>
      <c r="E896" s="284" t="s">
        <v>740</v>
      </c>
      <c r="F896" s="285" t="s">
        <v>741</v>
      </c>
      <c r="G896" s="286" t="s">
        <v>211</v>
      </c>
      <c r="H896" s="287">
        <v>1.1000000000000001</v>
      </c>
      <c r="I896" s="288"/>
      <c r="J896" s="289">
        <f>ROUND(I896*H896,2)</f>
        <v>0</v>
      </c>
      <c r="K896" s="285" t="s">
        <v>142</v>
      </c>
      <c r="L896" s="290"/>
      <c r="M896" s="291" t="s">
        <v>19</v>
      </c>
      <c r="N896" s="292" t="s">
        <v>45</v>
      </c>
      <c r="O896" s="87"/>
      <c r="P896" s="224">
        <f>O896*H896</f>
        <v>0</v>
      </c>
      <c r="Q896" s="224">
        <v>0.0018</v>
      </c>
      <c r="R896" s="224">
        <f>Q896*H896</f>
        <v>0.00198</v>
      </c>
      <c r="S896" s="224">
        <v>0</v>
      </c>
      <c r="T896" s="225">
        <f>S896*H896</f>
        <v>0</v>
      </c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R896" s="226" t="s">
        <v>572</v>
      </c>
      <c r="AT896" s="226" t="s">
        <v>367</v>
      </c>
      <c r="AU896" s="226" t="s">
        <v>84</v>
      </c>
      <c r="AY896" s="20" t="s">
        <v>135</v>
      </c>
      <c r="BE896" s="227">
        <f>IF(N896="základní",J896,0)</f>
        <v>0</v>
      </c>
      <c r="BF896" s="227">
        <f>IF(N896="snížená",J896,0)</f>
        <v>0</v>
      </c>
      <c r="BG896" s="227">
        <f>IF(N896="zákl. přenesená",J896,0)</f>
        <v>0</v>
      </c>
      <c r="BH896" s="227">
        <f>IF(N896="sníž. přenesená",J896,0)</f>
        <v>0</v>
      </c>
      <c r="BI896" s="227">
        <f>IF(N896="nulová",J896,0)</f>
        <v>0</v>
      </c>
      <c r="BJ896" s="20" t="s">
        <v>82</v>
      </c>
      <c r="BK896" s="227">
        <f>ROUND(I896*H896,2)</f>
        <v>0</v>
      </c>
      <c r="BL896" s="20" t="s">
        <v>278</v>
      </c>
      <c r="BM896" s="226" t="s">
        <v>742</v>
      </c>
    </row>
    <row r="897" s="13" customFormat="1">
      <c r="A897" s="13"/>
      <c r="B897" s="233"/>
      <c r="C897" s="234"/>
      <c r="D897" s="235" t="s">
        <v>147</v>
      </c>
      <c r="E897" s="236" t="s">
        <v>19</v>
      </c>
      <c r="F897" s="237" t="s">
        <v>366</v>
      </c>
      <c r="G897" s="234"/>
      <c r="H897" s="236" t="s">
        <v>19</v>
      </c>
      <c r="I897" s="238"/>
      <c r="J897" s="234"/>
      <c r="K897" s="234"/>
      <c r="L897" s="239"/>
      <c r="M897" s="240"/>
      <c r="N897" s="241"/>
      <c r="O897" s="241"/>
      <c r="P897" s="241"/>
      <c r="Q897" s="241"/>
      <c r="R897" s="241"/>
      <c r="S897" s="241"/>
      <c r="T897" s="242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3" t="s">
        <v>147</v>
      </c>
      <c r="AU897" s="243" t="s">
        <v>84</v>
      </c>
      <c r="AV897" s="13" t="s">
        <v>82</v>
      </c>
      <c r="AW897" s="13" t="s">
        <v>36</v>
      </c>
      <c r="AX897" s="13" t="s">
        <v>74</v>
      </c>
      <c r="AY897" s="243" t="s">
        <v>135</v>
      </c>
    </row>
    <row r="898" s="13" customFormat="1">
      <c r="A898" s="13"/>
      <c r="B898" s="233"/>
      <c r="C898" s="234"/>
      <c r="D898" s="235" t="s">
        <v>147</v>
      </c>
      <c r="E898" s="236" t="s">
        <v>19</v>
      </c>
      <c r="F898" s="237" t="s">
        <v>469</v>
      </c>
      <c r="G898" s="234"/>
      <c r="H898" s="236" t="s">
        <v>19</v>
      </c>
      <c r="I898" s="238"/>
      <c r="J898" s="234"/>
      <c r="K898" s="234"/>
      <c r="L898" s="239"/>
      <c r="M898" s="240"/>
      <c r="N898" s="241"/>
      <c r="O898" s="241"/>
      <c r="P898" s="241"/>
      <c r="Q898" s="241"/>
      <c r="R898" s="241"/>
      <c r="S898" s="241"/>
      <c r="T898" s="242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3" t="s">
        <v>147</v>
      </c>
      <c r="AU898" s="243" t="s">
        <v>84</v>
      </c>
      <c r="AV898" s="13" t="s">
        <v>82</v>
      </c>
      <c r="AW898" s="13" t="s">
        <v>36</v>
      </c>
      <c r="AX898" s="13" t="s">
        <v>74</v>
      </c>
      <c r="AY898" s="243" t="s">
        <v>135</v>
      </c>
    </row>
    <row r="899" s="14" customFormat="1">
      <c r="A899" s="14"/>
      <c r="B899" s="244"/>
      <c r="C899" s="245"/>
      <c r="D899" s="235" t="s">
        <v>147</v>
      </c>
      <c r="E899" s="246" t="s">
        <v>19</v>
      </c>
      <c r="F899" s="247" t="s">
        <v>738</v>
      </c>
      <c r="G899" s="245"/>
      <c r="H899" s="248">
        <v>0.55000000000000004</v>
      </c>
      <c r="I899" s="249"/>
      <c r="J899" s="245"/>
      <c r="K899" s="245"/>
      <c r="L899" s="250"/>
      <c r="M899" s="251"/>
      <c r="N899" s="252"/>
      <c r="O899" s="252"/>
      <c r="P899" s="252"/>
      <c r="Q899" s="252"/>
      <c r="R899" s="252"/>
      <c r="S899" s="252"/>
      <c r="T899" s="253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4" t="s">
        <v>147</v>
      </c>
      <c r="AU899" s="254" t="s">
        <v>84</v>
      </c>
      <c r="AV899" s="14" t="s">
        <v>84</v>
      </c>
      <c r="AW899" s="14" t="s">
        <v>36</v>
      </c>
      <c r="AX899" s="14" t="s">
        <v>74</v>
      </c>
      <c r="AY899" s="254" t="s">
        <v>135</v>
      </c>
    </row>
    <row r="900" s="13" customFormat="1">
      <c r="A900" s="13"/>
      <c r="B900" s="233"/>
      <c r="C900" s="234"/>
      <c r="D900" s="235" t="s">
        <v>147</v>
      </c>
      <c r="E900" s="236" t="s">
        <v>19</v>
      </c>
      <c r="F900" s="237" t="s">
        <v>425</v>
      </c>
      <c r="G900" s="234"/>
      <c r="H900" s="236" t="s">
        <v>19</v>
      </c>
      <c r="I900" s="238"/>
      <c r="J900" s="234"/>
      <c r="K900" s="234"/>
      <c r="L900" s="239"/>
      <c r="M900" s="240"/>
      <c r="N900" s="241"/>
      <c r="O900" s="241"/>
      <c r="P900" s="241"/>
      <c r="Q900" s="241"/>
      <c r="R900" s="241"/>
      <c r="S900" s="241"/>
      <c r="T900" s="242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43" t="s">
        <v>147</v>
      </c>
      <c r="AU900" s="243" t="s">
        <v>84</v>
      </c>
      <c r="AV900" s="13" t="s">
        <v>82</v>
      </c>
      <c r="AW900" s="13" t="s">
        <v>36</v>
      </c>
      <c r="AX900" s="13" t="s">
        <v>74</v>
      </c>
      <c r="AY900" s="243" t="s">
        <v>135</v>
      </c>
    </row>
    <row r="901" s="14" customFormat="1">
      <c r="A901" s="14"/>
      <c r="B901" s="244"/>
      <c r="C901" s="245"/>
      <c r="D901" s="235" t="s">
        <v>147</v>
      </c>
      <c r="E901" s="246" t="s">
        <v>19</v>
      </c>
      <c r="F901" s="247" t="s">
        <v>738</v>
      </c>
      <c r="G901" s="245"/>
      <c r="H901" s="248">
        <v>0.55000000000000004</v>
      </c>
      <c r="I901" s="249"/>
      <c r="J901" s="245"/>
      <c r="K901" s="245"/>
      <c r="L901" s="250"/>
      <c r="M901" s="251"/>
      <c r="N901" s="252"/>
      <c r="O901" s="252"/>
      <c r="P901" s="252"/>
      <c r="Q901" s="252"/>
      <c r="R901" s="252"/>
      <c r="S901" s="252"/>
      <c r="T901" s="253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54" t="s">
        <v>147</v>
      </c>
      <c r="AU901" s="254" t="s">
        <v>84</v>
      </c>
      <c r="AV901" s="14" t="s">
        <v>84</v>
      </c>
      <c r="AW901" s="14" t="s">
        <v>36</v>
      </c>
      <c r="AX901" s="14" t="s">
        <v>74</v>
      </c>
      <c r="AY901" s="254" t="s">
        <v>135</v>
      </c>
    </row>
    <row r="902" s="15" customFormat="1">
      <c r="A902" s="15"/>
      <c r="B902" s="255"/>
      <c r="C902" s="256"/>
      <c r="D902" s="235" t="s">
        <v>147</v>
      </c>
      <c r="E902" s="257" t="s">
        <v>19</v>
      </c>
      <c r="F902" s="258" t="s">
        <v>152</v>
      </c>
      <c r="G902" s="256"/>
      <c r="H902" s="259">
        <v>1.1000000000000001</v>
      </c>
      <c r="I902" s="260"/>
      <c r="J902" s="256"/>
      <c r="K902" s="256"/>
      <c r="L902" s="261"/>
      <c r="M902" s="262"/>
      <c r="N902" s="263"/>
      <c r="O902" s="263"/>
      <c r="P902" s="263"/>
      <c r="Q902" s="263"/>
      <c r="R902" s="263"/>
      <c r="S902" s="263"/>
      <c r="T902" s="264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T902" s="265" t="s">
        <v>147</v>
      </c>
      <c r="AU902" s="265" t="s">
        <v>84</v>
      </c>
      <c r="AV902" s="15" t="s">
        <v>143</v>
      </c>
      <c r="AW902" s="15" t="s">
        <v>36</v>
      </c>
      <c r="AX902" s="15" t="s">
        <v>82</v>
      </c>
      <c r="AY902" s="265" t="s">
        <v>135</v>
      </c>
    </row>
    <row r="903" s="2" customFormat="1" ht="24.15" customHeight="1">
      <c r="A903" s="41"/>
      <c r="B903" s="42"/>
      <c r="C903" s="215" t="s">
        <v>743</v>
      </c>
      <c r="D903" s="215" t="s">
        <v>138</v>
      </c>
      <c r="E903" s="216" t="s">
        <v>744</v>
      </c>
      <c r="F903" s="217" t="s">
        <v>745</v>
      </c>
      <c r="G903" s="218" t="s">
        <v>270</v>
      </c>
      <c r="H903" s="219">
        <v>0.11</v>
      </c>
      <c r="I903" s="220"/>
      <c r="J903" s="221">
        <f>ROUND(I903*H903,2)</f>
        <v>0</v>
      </c>
      <c r="K903" s="217" t="s">
        <v>142</v>
      </c>
      <c r="L903" s="47"/>
      <c r="M903" s="222" t="s">
        <v>19</v>
      </c>
      <c r="N903" s="223" t="s">
        <v>45</v>
      </c>
      <c r="O903" s="87"/>
      <c r="P903" s="224">
        <f>O903*H903</f>
        <v>0</v>
      </c>
      <c r="Q903" s="224">
        <v>0</v>
      </c>
      <c r="R903" s="224">
        <f>Q903*H903</f>
        <v>0</v>
      </c>
      <c r="S903" s="224">
        <v>0</v>
      </c>
      <c r="T903" s="225">
        <f>S903*H903</f>
        <v>0</v>
      </c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R903" s="226" t="s">
        <v>278</v>
      </c>
      <c r="AT903" s="226" t="s">
        <v>138</v>
      </c>
      <c r="AU903" s="226" t="s">
        <v>84</v>
      </c>
      <c r="AY903" s="20" t="s">
        <v>135</v>
      </c>
      <c r="BE903" s="227">
        <f>IF(N903="základní",J903,0)</f>
        <v>0</v>
      </c>
      <c r="BF903" s="227">
        <f>IF(N903="snížená",J903,0)</f>
        <v>0</v>
      </c>
      <c r="BG903" s="227">
        <f>IF(N903="zákl. přenesená",J903,0)</f>
        <v>0</v>
      </c>
      <c r="BH903" s="227">
        <f>IF(N903="sníž. přenesená",J903,0)</f>
        <v>0</v>
      </c>
      <c r="BI903" s="227">
        <f>IF(N903="nulová",J903,0)</f>
        <v>0</v>
      </c>
      <c r="BJ903" s="20" t="s">
        <v>82</v>
      </c>
      <c r="BK903" s="227">
        <f>ROUND(I903*H903,2)</f>
        <v>0</v>
      </c>
      <c r="BL903" s="20" t="s">
        <v>278</v>
      </c>
      <c r="BM903" s="226" t="s">
        <v>746</v>
      </c>
    </row>
    <row r="904" s="2" customFormat="1">
      <c r="A904" s="41"/>
      <c r="B904" s="42"/>
      <c r="C904" s="43"/>
      <c r="D904" s="228" t="s">
        <v>145</v>
      </c>
      <c r="E904" s="43"/>
      <c r="F904" s="229" t="s">
        <v>747</v>
      </c>
      <c r="G904" s="43"/>
      <c r="H904" s="43"/>
      <c r="I904" s="230"/>
      <c r="J904" s="43"/>
      <c r="K904" s="43"/>
      <c r="L904" s="47"/>
      <c r="M904" s="231"/>
      <c r="N904" s="232"/>
      <c r="O904" s="87"/>
      <c r="P904" s="87"/>
      <c r="Q904" s="87"/>
      <c r="R904" s="87"/>
      <c r="S904" s="87"/>
      <c r="T904" s="88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T904" s="20" t="s">
        <v>145</v>
      </c>
      <c r="AU904" s="20" t="s">
        <v>84</v>
      </c>
    </row>
    <row r="905" s="12" customFormat="1" ht="22.8" customHeight="1">
      <c r="A905" s="12"/>
      <c r="B905" s="199"/>
      <c r="C905" s="200"/>
      <c r="D905" s="201" t="s">
        <v>73</v>
      </c>
      <c r="E905" s="213" t="s">
        <v>748</v>
      </c>
      <c r="F905" s="213" t="s">
        <v>749</v>
      </c>
      <c r="G905" s="200"/>
      <c r="H905" s="200"/>
      <c r="I905" s="203"/>
      <c r="J905" s="214">
        <f>BK905</f>
        <v>0</v>
      </c>
      <c r="K905" s="200"/>
      <c r="L905" s="205"/>
      <c r="M905" s="206"/>
      <c r="N905" s="207"/>
      <c r="O905" s="207"/>
      <c r="P905" s="208">
        <f>SUM(P906:P1054)</f>
        <v>0</v>
      </c>
      <c r="Q905" s="207"/>
      <c r="R905" s="208">
        <f>SUM(R906:R1054)</f>
        <v>0.77815180000000006</v>
      </c>
      <c r="S905" s="207"/>
      <c r="T905" s="209">
        <f>SUM(T906:T1054)</f>
        <v>0</v>
      </c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R905" s="210" t="s">
        <v>84</v>
      </c>
      <c r="AT905" s="211" t="s">
        <v>73</v>
      </c>
      <c r="AU905" s="211" t="s">
        <v>82</v>
      </c>
      <c r="AY905" s="210" t="s">
        <v>135</v>
      </c>
      <c r="BK905" s="212">
        <f>SUM(BK906:BK1054)</f>
        <v>0</v>
      </c>
    </row>
    <row r="906" s="2" customFormat="1" ht="16.5" customHeight="1">
      <c r="A906" s="41"/>
      <c r="B906" s="42"/>
      <c r="C906" s="215" t="s">
        <v>750</v>
      </c>
      <c r="D906" s="215" t="s">
        <v>138</v>
      </c>
      <c r="E906" s="216" t="s">
        <v>751</v>
      </c>
      <c r="F906" s="217" t="s">
        <v>752</v>
      </c>
      <c r="G906" s="218" t="s">
        <v>141</v>
      </c>
      <c r="H906" s="219">
        <v>18.370000000000001</v>
      </c>
      <c r="I906" s="220"/>
      <c r="J906" s="221">
        <f>ROUND(I906*H906,2)</f>
        <v>0</v>
      </c>
      <c r="K906" s="217" t="s">
        <v>142</v>
      </c>
      <c r="L906" s="47"/>
      <c r="M906" s="222" t="s">
        <v>19</v>
      </c>
      <c r="N906" s="223" t="s">
        <v>45</v>
      </c>
      <c r="O906" s="87"/>
      <c r="P906" s="224">
        <f>O906*H906</f>
        <v>0</v>
      </c>
      <c r="Q906" s="224">
        <v>0.00029999999999999997</v>
      </c>
      <c r="R906" s="224">
        <f>Q906*H906</f>
        <v>0.0055109999999999994</v>
      </c>
      <c r="S906" s="224">
        <v>0</v>
      </c>
      <c r="T906" s="225">
        <f>S906*H906</f>
        <v>0</v>
      </c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R906" s="226" t="s">
        <v>278</v>
      </c>
      <c r="AT906" s="226" t="s">
        <v>138</v>
      </c>
      <c r="AU906" s="226" t="s">
        <v>84</v>
      </c>
      <c r="AY906" s="20" t="s">
        <v>135</v>
      </c>
      <c r="BE906" s="227">
        <f>IF(N906="základní",J906,0)</f>
        <v>0</v>
      </c>
      <c r="BF906" s="227">
        <f>IF(N906="snížená",J906,0)</f>
        <v>0</v>
      </c>
      <c r="BG906" s="227">
        <f>IF(N906="zákl. přenesená",J906,0)</f>
        <v>0</v>
      </c>
      <c r="BH906" s="227">
        <f>IF(N906="sníž. přenesená",J906,0)</f>
        <v>0</v>
      </c>
      <c r="BI906" s="227">
        <f>IF(N906="nulová",J906,0)</f>
        <v>0</v>
      </c>
      <c r="BJ906" s="20" t="s">
        <v>82</v>
      </c>
      <c r="BK906" s="227">
        <f>ROUND(I906*H906,2)</f>
        <v>0</v>
      </c>
      <c r="BL906" s="20" t="s">
        <v>278</v>
      </c>
      <c r="BM906" s="226" t="s">
        <v>753</v>
      </c>
    </row>
    <row r="907" s="2" customFormat="1">
      <c r="A907" s="41"/>
      <c r="B907" s="42"/>
      <c r="C907" s="43"/>
      <c r="D907" s="228" t="s">
        <v>145</v>
      </c>
      <c r="E907" s="43"/>
      <c r="F907" s="229" t="s">
        <v>754</v>
      </c>
      <c r="G907" s="43"/>
      <c r="H907" s="43"/>
      <c r="I907" s="230"/>
      <c r="J907" s="43"/>
      <c r="K907" s="43"/>
      <c r="L907" s="47"/>
      <c r="M907" s="231"/>
      <c r="N907" s="232"/>
      <c r="O907" s="87"/>
      <c r="P907" s="87"/>
      <c r="Q907" s="87"/>
      <c r="R907" s="87"/>
      <c r="S907" s="87"/>
      <c r="T907" s="88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T907" s="20" t="s">
        <v>145</v>
      </c>
      <c r="AU907" s="20" t="s">
        <v>84</v>
      </c>
    </row>
    <row r="908" s="13" customFormat="1">
      <c r="A908" s="13"/>
      <c r="B908" s="233"/>
      <c r="C908" s="234"/>
      <c r="D908" s="235" t="s">
        <v>147</v>
      </c>
      <c r="E908" s="236" t="s">
        <v>19</v>
      </c>
      <c r="F908" s="237" t="s">
        <v>366</v>
      </c>
      <c r="G908" s="234"/>
      <c r="H908" s="236" t="s">
        <v>19</v>
      </c>
      <c r="I908" s="238"/>
      <c r="J908" s="234"/>
      <c r="K908" s="234"/>
      <c r="L908" s="239"/>
      <c r="M908" s="240"/>
      <c r="N908" s="241"/>
      <c r="O908" s="241"/>
      <c r="P908" s="241"/>
      <c r="Q908" s="241"/>
      <c r="R908" s="241"/>
      <c r="S908" s="241"/>
      <c r="T908" s="242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3" t="s">
        <v>147</v>
      </c>
      <c r="AU908" s="243" t="s">
        <v>84</v>
      </c>
      <c r="AV908" s="13" t="s">
        <v>82</v>
      </c>
      <c r="AW908" s="13" t="s">
        <v>36</v>
      </c>
      <c r="AX908" s="13" t="s">
        <v>74</v>
      </c>
      <c r="AY908" s="243" t="s">
        <v>135</v>
      </c>
    </row>
    <row r="909" s="13" customFormat="1">
      <c r="A909" s="13"/>
      <c r="B909" s="233"/>
      <c r="C909" s="234"/>
      <c r="D909" s="235" t="s">
        <v>147</v>
      </c>
      <c r="E909" s="236" t="s">
        <v>19</v>
      </c>
      <c r="F909" s="237" t="s">
        <v>412</v>
      </c>
      <c r="G909" s="234"/>
      <c r="H909" s="236" t="s">
        <v>19</v>
      </c>
      <c r="I909" s="238"/>
      <c r="J909" s="234"/>
      <c r="K909" s="234"/>
      <c r="L909" s="239"/>
      <c r="M909" s="240"/>
      <c r="N909" s="241"/>
      <c r="O909" s="241"/>
      <c r="P909" s="241"/>
      <c r="Q909" s="241"/>
      <c r="R909" s="241"/>
      <c r="S909" s="241"/>
      <c r="T909" s="242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3" t="s">
        <v>147</v>
      </c>
      <c r="AU909" s="243" t="s">
        <v>84</v>
      </c>
      <c r="AV909" s="13" t="s">
        <v>82</v>
      </c>
      <c r="AW909" s="13" t="s">
        <v>36</v>
      </c>
      <c r="AX909" s="13" t="s">
        <v>74</v>
      </c>
      <c r="AY909" s="243" t="s">
        <v>135</v>
      </c>
    </row>
    <row r="910" s="14" customFormat="1">
      <c r="A910" s="14"/>
      <c r="B910" s="244"/>
      <c r="C910" s="245"/>
      <c r="D910" s="235" t="s">
        <v>147</v>
      </c>
      <c r="E910" s="246" t="s">
        <v>19</v>
      </c>
      <c r="F910" s="247" t="s">
        <v>503</v>
      </c>
      <c r="G910" s="245"/>
      <c r="H910" s="248">
        <v>6.1799999999999997</v>
      </c>
      <c r="I910" s="249"/>
      <c r="J910" s="245"/>
      <c r="K910" s="245"/>
      <c r="L910" s="250"/>
      <c r="M910" s="251"/>
      <c r="N910" s="252"/>
      <c r="O910" s="252"/>
      <c r="P910" s="252"/>
      <c r="Q910" s="252"/>
      <c r="R910" s="252"/>
      <c r="S910" s="252"/>
      <c r="T910" s="253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54" t="s">
        <v>147</v>
      </c>
      <c r="AU910" s="254" t="s">
        <v>84</v>
      </c>
      <c r="AV910" s="14" t="s">
        <v>84</v>
      </c>
      <c r="AW910" s="14" t="s">
        <v>36</v>
      </c>
      <c r="AX910" s="14" t="s">
        <v>74</v>
      </c>
      <c r="AY910" s="254" t="s">
        <v>135</v>
      </c>
    </row>
    <row r="911" s="13" customFormat="1">
      <c r="A911" s="13"/>
      <c r="B911" s="233"/>
      <c r="C911" s="234"/>
      <c r="D911" s="235" t="s">
        <v>147</v>
      </c>
      <c r="E911" s="236" t="s">
        <v>19</v>
      </c>
      <c r="F911" s="237" t="s">
        <v>417</v>
      </c>
      <c r="G911" s="234"/>
      <c r="H911" s="236" t="s">
        <v>19</v>
      </c>
      <c r="I911" s="238"/>
      <c r="J911" s="234"/>
      <c r="K911" s="234"/>
      <c r="L911" s="239"/>
      <c r="M911" s="240"/>
      <c r="N911" s="241"/>
      <c r="O911" s="241"/>
      <c r="P911" s="241"/>
      <c r="Q911" s="241"/>
      <c r="R911" s="241"/>
      <c r="S911" s="241"/>
      <c r="T911" s="242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3" t="s">
        <v>147</v>
      </c>
      <c r="AU911" s="243" t="s">
        <v>84</v>
      </c>
      <c r="AV911" s="13" t="s">
        <v>82</v>
      </c>
      <c r="AW911" s="13" t="s">
        <v>36</v>
      </c>
      <c r="AX911" s="13" t="s">
        <v>74</v>
      </c>
      <c r="AY911" s="243" t="s">
        <v>135</v>
      </c>
    </row>
    <row r="912" s="14" customFormat="1">
      <c r="A912" s="14"/>
      <c r="B912" s="244"/>
      <c r="C912" s="245"/>
      <c r="D912" s="235" t="s">
        <v>147</v>
      </c>
      <c r="E912" s="246" t="s">
        <v>19</v>
      </c>
      <c r="F912" s="247" t="s">
        <v>504</v>
      </c>
      <c r="G912" s="245"/>
      <c r="H912" s="248">
        <v>2.5499999999999998</v>
      </c>
      <c r="I912" s="249"/>
      <c r="J912" s="245"/>
      <c r="K912" s="245"/>
      <c r="L912" s="250"/>
      <c r="M912" s="251"/>
      <c r="N912" s="252"/>
      <c r="O912" s="252"/>
      <c r="P912" s="252"/>
      <c r="Q912" s="252"/>
      <c r="R912" s="252"/>
      <c r="S912" s="252"/>
      <c r="T912" s="253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54" t="s">
        <v>147</v>
      </c>
      <c r="AU912" s="254" t="s">
        <v>84</v>
      </c>
      <c r="AV912" s="14" t="s">
        <v>84</v>
      </c>
      <c r="AW912" s="14" t="s">
        <v>36</v>
      </c>
      <c r="AX912" s="14" t="s">
        <v>74</v>
      </c>
      <c r="AY912" s="254" t="s">
        <v>135</v>
      </c>
    </row>
    <row r="913" s="13" customFormat="1">
      <c r="A913" s="13"/>
      <c r="B913" s="233"/>
      <c r="C913" s="234"/>
      <c r="D913" s="235" t="s">
        <v>147</v>
      </c>
      <c r="E913" s="236" t="s">
        <v>19</v>
      </c>
      <c r="F913" s="237" t="s">
        <v>419</v>
      </c>
      <c r="G913" s="234"/>
      <c r="H913" s="236" t="s">
        <v>19</v>
      </c>
      <c r="I913" s="238"/>
      <c r="J913" s="234"/>
      <c r="K913" s="234"/>
      <c r="L913" s="239"/>
      <c r="M913" s="240"/>
      <c r="N913" s="241"/>
      <c r="O913" s="241"/>
      <c r="P913" s="241"/>
      <c r="Q913" s="241"/>
      <c r="R913" s="241"/>
      <c r="S913" s="241"/>
      <c r="T913" s="242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3" t="s">
        <v>147</v>
      </c>
      <c r="AU913" s="243" t="s">
        <v>84</v>
      </c>
      <c r="AV913" s="13" t="s">
        <v>82</v>
      </c>
      <c r="AW913" s="13" t="s">
        <v>36</v>
      </c>
      <c r="AX913" s="13" t="s">
        <v>74</v>
      </c>
      <c r="AY913" s="243" t="s">
        <v>135</v>
      </c>
    </row>
    <row r="914" s="14" customFormat="1">
      <c r="A914" s="14"/>
      <c r="B914" s="244"/>
      <c r="C914" s="245"/>
      <c r="D914" s="235" t="s">
        <v>147</v>
      </c>
      <c r="E914" s="246" t="s">
        <v>19</v>
      </c>
      <c r="F914" s="247" t="s">
        <v>505</v>
      </c>
      <c r="G914" s="245"/>
      <c r="H914" s="248">
        <v>2.27</v>
      </c>
      <c r="I914" s="249"/>
      <c r="J914" s="245"/>
      <c r="K914" s="245"/>
      <c r="L914" s="250"/>
      <c r="M914" s="251"/>
      <c r="N914" s="252"/>
      <c r="O914" s="252"/>
      <c r="P914" s="252"/>
      <c r="Q914" s="252"/>
      <c r="R914" s="252"/>
      <c r="S914" s="252"/>
      <c r="T914" s="253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4" t="s">
        <v>147</v>
      </c>
      <c r="AU914" s="254" t="s">
        <v>84</v>
      </c>
      <c r="AV914" s="14" t="s">
        <v>84</v>
      </c>
      <c r="AW914" s="14" t="s">
        <v>36</v>
      </c>
      <c r="AX914" s="14" t="s">
        <v>74</v>
      </c>
      <c r="AY914" s="254" t="s">
        <v>135</v>
      </c>
    </row>
    <row r="915" s="13" customFormat="1">
      <c r="A915" s="13"/>
      <c r="B915" s="233"/>
      <c r="C915" s="234"/>
      <c r="D915" s="235" t="s">
        <v>147</v>
      </c>
      <c r="E915" s="236" t="s">
        <v>19</v>
      </c>
      <c r="F915" s="237" t="s">
        <v>436</v>
      </c>
      <c r="G915" s="234"/>
      <c r="H915" s="236" t="s">
        <v>19</v>
      </c>
      <c r="I915" s="238"/>
      <c r="J915" s="234"/>
      <c r="K915" s="234"/>
      <c r="L915" s="239"/>
      <c r="M915" s="240"/>
      <c r="N915" s="241"/>
      <c r="O915" s="241"/>
      <c r="P915" s="241"/>
      <c r="Q915" s="241"/>
      <c r="R915" s="241"/>
      <c r="S915" s="241"/>
      <c r="T915" s="242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3" t="s">
        <v>147</v>
      </c>
      <c r="AU915" s="243" t="s">
        <v>84</v>
      </c>
      <c r="AV915" s="13" t="s">
        <v>82</v>
      </c>
      <c r="AW915" s="13" t="s">
        <v>36</v>
      </c>
      <c r="AX915" s="13" t="s">
        <v>74</v>
      </c>
      <c r="AY915" s="243" t="s">
        <v>135</v>
      </c>
    </row>
    <row r="916" s="14" customFormat="1">
      <c r="A916" s="14"/>
      <c r="B916" s="244"/>
      <c r="C916" s="245"/>
      <c r="D916" s="235" t="s">
        <v>147</v>
      </c>
      <c r="E916" s="246" t="s">
        <v>19</v>
      </c>
      <c r="F916" s="247" t="s">
        <v>506</v>
      </c>
      <c r="G916" s="245"/>
      <c r="H916" s="248">
        <v>1</v>
      </c>
      <c r="I916" s="249"/>
      <c r="J916" s="245"/>
      <c r="K916" s="245"/>
      <c r="L916" s="250"/>
      <c r="M916" s="251"/>
      <c r="N916" s="252"/>
      <c r="O916" s="252"/>
      <c r="P916" s="252"/>
      <c r="Q916" s="252"/>
      <c r="R916" s="252"/>
      <c r="S916" s="252"/>
      <c r="T916" s="253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4" t="s">
        <v>147</v>
      </c>
      <c r="AU916" s="254" t="s">
        <v>84</v>
      </c>
      <c r="AV916" s="14" t="s">
        <v>84</v>
      </c>
      <c r="AW916" s="14" t="s">
        <v>36</v>
      </c>
      <c r="AX916" s="14" t="s">
        <v>74</v>
      </c>
      <c r="AY916" s="254" t="s">
        <v>135</v>
      </c>
    </row>
    <row r="917" s="13" customFormat="1">
      <c r="A917" s="13"/>
      <c r="B917" s="233"/>
      <c r="C917" s="234"/>
      <c r="D917" s="235" t="s">
        <v>147</v>
      </c>
      <c r="E917" s="236" t="s">
        <v>19</v>
      </c>
      <c r="F917" s="237" t="s">
        <v>438</v>
      </c>
      <c r="G917" s="234"/>
      <c r="H917" s="236" t="s">
        <v>19</v>
      </c>
      <c r="I917" s="238"/>
      <c r="J917" s="234"/>
      <c r="K917" s="234"/>
      <c r="L917" s="239"/>
      <c r="M917" s="240"/>
      <c r="N917" s="241"/>
      <c r="O917" s="241"/>
      <c r="P917" s="241"/>
      <c r="Q917" s="241"/>
      <c r="R917" s="241"/>
      <c r="S917" s="241"/>
      <c r="T917" s="242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3" t="s">
        <v>147</v>
      </c>
      <c r="AU917" s="243" t="s">
        <v>84</v>
      </c>
      <c r="AV917" s="13" t="s">
        <v>82</v>
      </c>
      <c r="AW917" s="13" t="s">
        <v>36</v>
      </c>
      <c r="AX917" s="13" t="s">
        <v>74</v>
      </c>
      <c r="AY917" s="243" t="s">
        <v>135</v>
      </c>
    </row>
    <row r="918" s="14" customFormat="1">
      <c r="A918" s="14"/>
      <c r="B918" s="244"/>
      <c r="C918" s="245"/>
      <c r="D918" s="235" t="s">
        <v>147</v>
      </c>
      <c r="E918" s="246" t="s">
        <v>19</v>
      </c>
      <c r="F918" s="247" t="s">
        <v>507</v>
      </c>
      <c r="G918" s="245"/>
      <c r="H918" s="248">
        <v>1.4199999999999999</v>
      </c>
      <c r="I918" s="249"/>
      <c r="J918" s="245"/>
      <c r="K918" s="245"/>
      <c r="L918" s="250"/>
      <c r="M918" s="251"/>
      <c r="N918" s="252"/>
      <c r="O918" s="252"/>
      <c r="P918" s="252"/>
      <c r="Q918" s="252"/>
      <c r="R918" s="252"/>
      <c r="S918" s="252"/>
      <c r="T918" s="253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54" t="s">
        <v>147</v>
      </c>
      <c r="AU918" s="254" t="s">
        <v>84</v>
      </c>
      <c r="AV918" s="14" t="s">
        <v>84</v>
      </c>
      <c r="AW918" s="14" t="s">
        <v>36</v>
      </c>
      <c r="AX918" s="14" t="s">
        <v>74</v>
      </c>
      <c r="AY918" s="254" t="s">
        <v>135</v>
      </c>
    </row>
    <row r="919" s="13" customFormat="1">
      <c r="A919" s="13"/>
      <c r="B919" s="233"/>
      <c r="C919" s="234"/>
      <c r="D919" s="235" t="s">
        <v>147</v>
      </c>
      <c r="E919" s="236" t="s">
        <v>19</v>
      </c>
      <c r="F919" s="237" t="s">
        <v>495</v>
      </c>
      <c r="G919" s="234"/>
      <c r="H919" s="236" t="s">
        <v>19</v>
      </c>
      <c r="I919" s="238"/>
      <c r="J919" s="234"/>
      <c r="K919" s="234"/>
      <c r="L919" s="239"/>
      <c r="M919" s="240"/>
      <c r="N919" s="241"/>
      <c r="O919" s="241"/>
      <c r="P919" s="241"/>
      <c r="Q919" s="241"/>
      <c r="R919" s="241"/>
      <c r="S919" s="241"/>
      <c r="T919" s="242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3" t="s">
        <v>147</v>
      </c>
      <c r="AU919" s="243" t="s">
        <v>84</v>
      </c>
      <c r="AV919" s="13" t="s">
        <v>82</v>
      </c>
      <c r="AW919" s="13" t="s">
        <v>36</v>
      </c>
      <c r="AX919" s="13" t="s">
        <v>74</v>
      </c>
      <c r="AY919" s="243" t="s">
        <v>135</v>
      </c>
    </row>
    <row r="920" s="14" customFormat="1">
      <c r="A920" s="14"/>
      <c r="B920" s="244"/>
      <c r="C920" s="245"/>
      <c r="D920" s="235" t="s">
        <v>147</v>
      </c>
      <c r="E920" s="246" t="s">
        <v>19</v>
      </c>
      <c r="F920" s="247" t="s">
        <v>508</v>
      </c>
      <c r="G920" s="245"/>
      <c r="H920" s="248">
        <v>1.0800000000000001</v>
      </c>
      <c r="I920" s="249"/>
      <c r="J920" s="245"/>
      <c r="K920" s="245"/>
      <c r="L920" s="250"/>
      <c r="M920" s="251"/>
      <c r="N920" s="252"/>
      <c r="O920" s="252"/>
      <c r="P920" s="252"/>
      <c r="Q920" s="252"/>
      <c r="R920" s="252"/>
      <c r="S920" s="252"/>
      <c r="T920" s="253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54" t="s">
        <v>147</v>
      </c>
      <c r="AU920" s="254" t="s">
        <v>84</v>
      </c>
      <c r="AV920" s="14" t="s">
        <v>84</v>
      </c>
      <c r="AW920" s="14" t="s">
        <v>36</v>
      </c>
      <c r="AX920" s="14" t="s">
        <v>74</v>
      </c>
      <c r="AY920" s="254" t="s">
        <v>135</v>
      </c>
    </row>
    <row r="921" s="13" customFormat="1">
      <c r="A921" s="13"/>
      <c r="B921" s="233"/>
      <c r="C921" s="234"/>
      <c r="D921" s="235" t="s">
        <v>147</v>
      </c>
      <c r="E921" s="236" t="s">
        <v>19</v>
      </c>
      <c r="F921" s="237" t="s">
        <v>469</v>
      </c>
      <c r="G921" s="234"/>
      <c r="H921" s="236" t="s">
        <v>19</v>
      </c>
      <c r="I921" s="238"/>
      <c r="J921" s="234"/>
      <c r="K921" s="234"/>
      <c r="L921" s="239"/>
      <c r="M921" s="240"/>
      <c r="N921" s="241"/>
      <c r="O921" s="241"/>
      <c r="P921" s="241"/>
      <c r="Q921" s="241"/>
      <c r="R921" s="241"/>
      <c r="S921" s="241"/>
      <c r="T921" s="242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3" t="s">
        <v>147</v>
      </c>
      <c r="AU921" s="243" t="s">
        <v>84</v>
      </c>
      <c r="AV921" s="13" t="s">
        <v>82</v>
      </c>
      <c r="AW921" s="13" t="s">
        <v>36</v>
      </c>
      <c r="AX921" s="13" t="s">
        <v>74</v>
      </c>
      <c r="AY921" s="243" t="s">
        <v>135</v>
      </c>
    </row>
    <row r="922" s="14" customFormat="1">
      <c r="A922" s="14"/>
      <c r="B922" s="244"/>
      <c r="C922" s="245"/>
      <c r="D922" s="235" t="s">
        <v>147</v>
      </c>
      <c r="E922" s="246" t="s">
        <v>19</v>
      </c>
      <c r="F922" s="247" t="s">
        <v>509</v>
      </c>
      <c r="G922" s="245"/>
      <c r="H922" s="248">
        <v>1.28</v>
      </c>
      <c r="I922" s="249"/>
      <c r="J922" s="245"/>
      <c r="K922" s="245"/>
      <c r="L922" s="250"/>
      <c r="M922" s="251"/>
      <c r="N922" s="252"/>
      <c r="O922" s="252"/>
      <c r="P922" s="252"/>
      <c r="Q922" s="252"/>
      <c r="R922" s="252"/>
      <c r="S922" s="252"/>
      <c r="T922" s="253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54" t="s">
        <v>147</v>
      </c>
      <c r="AU922" s="254" t="s">
        <v>84</v>
      </c>
      <c r="AV922" s="14" t="s">
        <v>84</v>
      </c>
      <c r="AW922" s="14" t="s">
        <v>36</v>
      </c>
      <c r="AX922" s="14" t="s">
        <v>74</v>
      </c>
      <c r="AY922" s="254" t="s">
        <v>135</v>
      </c>
    </row>
    <row r="923" s="13" customFormat="1">
      <c r="A923" s="13"/>
      <c r="B923" s="233"/>
      <c r="C923" s="234"/>
      <c r="D923" s="235" t="s">
        <v>147</v>
      </c>
      <c r="E923" s="236" t="s">
        <v>19</v>
      </c>
      <c r="F923" s="237" t="s">
        <v>425</v>
      </c>
      <c r="G923" s="234"/>
      <c r="H923" s="236" t="s">
        <v>19</v>
      </c>
      <c r="I923" s="238"/>
      <c r="J923" s="234"/>
      <c r="K923" s="234"/>
      <c r="L923" s="239"/>
      <c r="M923" s="240"/>
      <c r="N923" s="241"/>
      <c r="O923" s="241"/>
      <c r="P923" s="241"/>
      <c r="Q923" s="241"/>
      <c r="R923" s="241"/>
      <c r="S923" s="241"/>
      <c r="T923" s="242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3" t="s">
        <v>147</v>
      </c>
      <c r="AU923" s="243" t="s">
        <v>84</v>
      </c>
      <c r="AV923" s="13" t="s">
        <v>82</v>
      </c>
      <c r="AW923" s="13" t="s">
        <v>36</v>
      </c>
      <c r="AX923" s="13" t="s">
        <v>74</v>
      </c>
      <c r="AY923" s="243" t="s">
        <v>135</v>
      </c>
    </row>
    <row r="924" s="14" customFormat="1">
      <c r="A924" s="14"/>
      <c r="B924" s="244"/>
      <c r="C924" s="245"/>
      <c r="D924" s="235" t="s">
        <v>147</v>
      </c>
      <c r="E924" s="246" t="s">
        <v>19</v>
      </c>
      <c r="F924" s="247" t="s">
        <v>510</v>
      </c>
      <c r="G924" s="245"/>
      <c r="H924" s="248">
        <v>2.5899999999999999</v>
      </c>
      <c r="I924" s="249"/>
      <c r="J924" s="245"/>
      <c r="K924" s="245"/>
      <c r="L924" s="250"/>
      <c r="M924" s="251"/>
      <c r="N924" s="252"/>
      <c r="O924" s="252"/>
      <c r="P924" s="252"/>
      <c r="Q924" s="252"/>
      <c r="R924" s="252"/>
      <c r="S924" s="252"/>
      <c r="T924" s="253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4" t="s">
        <v>147</v>
      </c>
      <c r="AU924" s="254" t="s">
        <v>84</v>
      </c>
      <c r="AV924" s="14" t="s">
        <v>84</v>
      </c>
      <c r="AW924" s="14" t="s">
        <v>36</v>
      </c>
      <c r="AX924" s="14" t="s">
        <v>74</v>
      </c>
      <c r="AY924" s="254" t="s">
        <v>135</v>
      </c>
    </row>
    <row r="925" s="15" customFormat="1">
      <c r="A925" s="15"/>
      <c r="B925" s="255"/>
      <c r="C925" s="256"/>
      <c r="D925" s="235" t="s">
        <v>147</v>
      </c>
      <c r="E925" s="257" t="s">
        <v>19</v>
      </c>
      <c r="F925" s="258" t="s">
        <v>152</v>
      </c>
      <c r="G925" s="256"/>
      <c r="H925" s="259">
        <v>18.369999999999997</v>
      </c>
      <c r="I925" s="260"/>
      <c r="J925" s="256"/>
      <c r="K925" s="256"/>
      <c r="L925" s="261"/>
      <c r="M925" s="262"/>
      <c r="N925" s="263"/>
      <c r="O925" s="263"/>
      <c r="P925" s="263"/>
      <c r="Q925" s="263"/>
      <c r="R925" s="263"/>
      <c r="S925" s="263"/>
      <c r="T925" s="264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65" t="s">
        <v>147</v>
      </c>
      <c r="AU925" s="265" t="s">
        <v>84</v>
      </c>
      <c r="AV925" s="15" t="s">
        <v>143</v>
      </c>
      <c r="AW925" s="15" t="s">
        <v>36</v>
      </c>
      <c r="AX925" s="15" t="s">
        <v>82</v>
      </c>
      <c r="AY925" s="265" t="s">
        <v>135</v>
      </c>
    </row>
    <row r="926" s="2" customFormat="1" ht="24.15" customHeight="1">
      <c r="A926" s="41"/>
      <c r="B926" s="42"/>
      <c r="C926" s="215" t="s">
        <v>755</v>
      </c>
      <c r="D926" s="215" t="s">
        <v>138</v>
      </c>
      <c r="E926" s="216" t="s">
        <v>756</v>
      </c>
      <c r="F926" s="217" t="s">
        <v>757</v>
      </c>
      <c r="G926" s="218" t="s">
        <v>141</v>
      </c>
      <c r="H926" s="219">
        <v>18.370000000000001</v>
      </c>
      <c r="I926" s="220"/>
      <c r="J926" s="221">
        <f>ROUND(I926*H926,2)</f>
        <v>0</v>
      </c>
      <c r="K926" s="217" t="s">
        <v>142</v>
      </c>
      <c r="L926" s="47"/>
      <c r="M926" s="222" t="s">
        <v>19</v>
      </c>
      <c r="N926" s="223" t="s">
        <v>45</v>
      </c>
      <c r="O926" s="87"/>
      <c r="P926" s="224">
        <f>O926*H926</f>
        <v>0</v>
      </c>
      <c r="Q926" s="224">
        <v>0.0074999999999999997</v>
      </c>
      <c r="R926" s="224">
        <f>Q926*H926</f>
        <v>0.13777500000000001</v>
      </c>
      <c r="S926" s="224">
        <v>0</v>
      </c>
      <c r="T926" s="225">
        <f>S926*H926</f>
        <v>0</v>
      </c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R926" s="226" t="s">
        <v>278</v>
      </c>
      <c r="AT926" s="226" t="s">
        <v>138</v>
      </c>
      <c r="AU926" s="226" t="s">
        <v>84</v>
      </c>
      <c r="AY926" s="20" t="s">
        <v>135</v>
      </c>
      <c r="BE926" s="227">
        <f>IF(N926="základní",J926,0)</f>
        <v>0</v>
      </c>
      <c r="BF926" s="227">
        <f>IF(N926="snížená",J926,0)</f>
        <v>0</v>
      </c>
      <c r="BG926" s="227">
        <f>IF(N926="zákl. přenesená",J926,0)</f>
        <v>0</v>
      </c>
      <c r="BH926" s="227">
        <f>IF(N926="sníž. přenesená",J926,0)</f>
        <v>0</v>
      </c>
      <c r="BI926" s="227">
        <f>IF(N926="nulová",J926,0)</f>
        <v>0</v>
      </c>
      <c r="BJ926" s="20" t="s">
        <v>82</v>
      </c>
      <c r="BK926" s="227">
        <f>ROUND(I926*H926,2)</f>
        <v>0</v>
      </c>
      <c r="BL926" s="20" t="s">
        <v>278</v>
      </c>
      <c r="BM926" s="226" t="s">
        <v>758</v>
      </c>
    </row>
    <row r="927" s="2" customFormat="1">
      <c r="A927" s="41"/>
      <c r="B927" s="42"/>
      <c r="C927" s="43"/>
      <c r="D927" s="228" t="s">
        <v>145</v>
      </c>
      <c r="E927" s="43"/>
      <c r="F927" s="229" t="s">
        <v>759</v>
      </c>
      <c r="G927" s="43"/>
      <c r="H927" s="43"/>
      <c r="I927" s="230"/>
      <c r="J927" s="43"/>
      <c r="K927" s="43"/>
      <c r="L927" s="47"/>
      <c r="M927" s="231"/>
      <c r="N927" s="232"/>
      <c r="O927" s="87"/>
      <c r="P927" s="87"/>
      <c r="Q927" s="87"/>
      <c r="R927" s="87"/>
      <c r="S927" s="87"/>
      <c r="T927" s="88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T927" s="20" t="s">
        <v>145</v>
      </c>
      <c r="AU927" s="20" t="s">
        <v>84</v>
      </c>
    </row>
    <row r="928" s="13" customFormat="1">
      <c r="A928" s="13"/>
      <c r="B928" s="233"/>
      <c r="C928" s="234"/>
      <c r="D928" s="235" t="s">
        <v>147</v>
      </c>
      <c r="E928" s="236" t="s">
        <v>19</v>
      </c>
      <c r="F928" s="237" t="s">
        <v>366</v>
      </c>
      <c r="G928" s="234"/>
      <c r="H928" s="236" t="s">
        <v>19</v>
      </c>
      <c r="I928" s="238"/>
      <c r="J928" s="234"/>
      <c r="K928" s="234"/>
      <c r="L928" s="239"/>
      <c r="M928" s="240"/>
      <c r="N928" s="241"/>
      <c r="O928" s="241"/>
      <c r="P928" s="241"/>
      <c r="Q928" s="241"/>
      <c r="R928" s="241"/>
      <c r="S928" s="241"/>
      <c r="T928" s="242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3" t="s">
        <v>147</v>
      </c>
      <c r="AU928" s="243" t="s">
        <v>84</v>
      </c>
      <c r="AV928" s="13" t="s">
        <v>82</v>
      </c>
      <c r="AW928" s="13" t="s">
        <v>36</v>
      </c>
      <c r="AX928" s="13" t="s">
        <v>74</v>
      </c>
      <c r="AY928" s="243" t="s">
        <v>135</v>
      </c>
    </row>
    <row r="929" s="13" customFormat="1">
      <c r="A929" s="13"/>
      <c r="B929" s="233"/>
      <c r="C929" s="234"/>
      <c r="D929" s="235" t="s">
        <v>147</v>
      </c>
      <c r="E929" s="236" t="s">
        <v>19</v>
      </c>
      <c r="F929" s="237" t="s">
        <v>412</v>
      </c>
      <c r="G929" s="234"/>
      <c r="H929" s="236" t="s">
        <v>19</v>
      </c>
      <c r="I929" s="238"/>
      <c r="J929" s="234"/>
      <c r="K929" s="234"/>
      <c r="L929" s="239"/>
      <c r="M929" s="240"/>
      <c r="N929" s="241"/>
      <c r="O929" s="241"/>
      <c r="P929" s="241"/>
      <c r="Q929" s="241"/>
      <c r="R929" s="241"/>
      <c r="S929" s="241"/>
      <c r="T929" s="242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3" t="s">
        <v>147</v>
      </c>
      <c r="AU929" s="243" t="s">
        <v>84</v>
      </c>
      <c r="AV929" s="13" t="s">
        <v>82</v>
      </c>
      <c r="AW929" s="13" t="s">
        <v>36</v>
      </c>
      <c r="AX929" s="13" t="s">
        <v>74</v>
      </c>
      <c r="AY929" s="243" t="s">
        <v>135</v>
      </c>
    </row>
    <row r="930" s="14" customFormat="1">
      <c r="A930" s="14"/>
      <c r="B930" s="244"/>
      <c r="C930" s="245"/>
      <c r="D930" s="235" t="s">
        <v>147</v>
      </c>
      <c r="E930" s="246" t="s">
        <v>19</v>
      </c>
      <c r="F930" s="247" t="s">
        <v>503</v>
      </c>
      <c r="G930" s="245"/>
      <c r="H930" s="248">
        <v>6.1799999999999997</v>
      </c>
      <c r="I930" s="249"/>
      <c r="J930" s="245"/>
      <c r="K930" s="245"/>
      <c r="L930" s="250"/>
      <c r="M930" s="251"/>
      <c r="N930" s="252"/>
      <c r="O930" s="252"/>
      <c r="P930" s="252"/>
      <c r="Q930" s="252"/>
      <c r="R930" s="252"/>
      <c r="S930" s="252"/>
      <c r="T930" s="253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4" t="s">
        <v>147</v>
      </c>
      <c r="AU930" s="254" t="s">
        <v>84</v>
      </c>
      <c r="AV930" s="14" t="s">
        <v>84</v>
      </c>
      <c r="AW930" s="14" t="s">
        <v>36</v>
      </c>
      <c r="AX930" s="14" t="s">
        <v>74</v>
      </c>
      <c r="AY930" s="254" t="s">
        <v>135</v>
      </c>
    </row>
    <row r="931" s="13" customFormat="1">
      <c r="A931" s="13"/>
      <c r="B931" s="233"/>
      <c r="C931" s="234"/>
      <c r="D931" s="235" t="s">
        <v>147</v>
      </c>
      <c r="E931" s="236" t="s">
        <v>19</v>
      </c>
      <c r="F931" s="237" t="s">
        <v>417</v>
      </c>
      <c r="G931" s="234"/>
      <c r="H931" s="236" t="s">
        <v>19</v>
      </c>
      <c r="I931" s="238"/>
      <c r="J931" s="234"/>
      <c r="K931" s="234"/>
      <c r="L931" s="239"/>
      <c r="M931" s="240"/>
      <c r="N931" s="241"/>
      <c r="O931" s="241"/>
      <c r="P931" s="241"/>
      <c r="Q931" s="241"/>
      <c r="R931" s="241"/>
      <c r="S931" s="241"/>
      <c r="T931" s="242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3" t="s">
        <v>147</v>
      </c>
      <c r="AU931" s="243" t="s">
        <v>84</v>
      </c>
      <c r="AV931" s="13" t="s">
        <v>82</v>
      </c>
      <c r="AW931" s="13" t="s">
        <v>36</v>
      </c>
      <c r="AX931" s="13" t="s">
        <v>74</v>
      </c>
      <c r="AY931" s="243" t="s">
        <v>135</v>
      </c>
    </row>
    <row r="932" s="14" customFormat="1">
      <c r="A932" s="14"/>
      <c r="B932" s="244"/>
      <c r="C932" s="245"/>
      <c r="D932" s="235" t="s">
        <v>147</v>
      </c>
      <c r="E932" s="246" t="s">
        <v>19</v>
      </c>
      <c r="F932" s="247" t="s">
        <v>504</v>
      </c>
      <c r="G932" s="245"/>
      <c r="H932" s="248">
        <v>2.5499999999999998</v>
      </c>
      <c r="I932" s="249"/>
      <c r="J932" s="245"/>
      <c r="K932" s="245"/>
      <c r="L932" s="250"/>
      <c r="M932" s="251"/>
      <c r="N932" s="252"/>
      <c r="O932" s="252"/>
      <c r="P932" s="252"/>
      <c r="Q932" s="252"/>
      <c r="R932" s="252"/>
      <c r="S932" s="252"/>
      <c r="T932" s="253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54" t="s">
        <v>147</v>
      </c>
      <c r="AU932" s="254" t="s">
        <v>84</v>
      </c>
      <c r="AV932" s="14" t="s">
        <v>84</v>
      </c>
      <c r="AW932" s="14" t="s">
        <v>36</v>
      </c>
      <c r="AX932" s="14" t="s">
        <v>74</v>
      </c>
      <c r="AY932" s="254" t="s">
        <v>135</v>
      </c>
    </row>
    <row r="933" s="13" customFormat="1">
      <c r="A933" s="13"/>
      <c r="B933" s="233"/>
      <c r="C933" s="234"/>
      <c r="D933" s="235" t="s">
        <v>147</v>
      </c>
      <c r="E933" s="236" t="s">
        <v>19</v>
      </c>
      <c r="F933" s="237" t="s">
        <v>419</v>
      </c>
      <c r="G933" s="234"/>
      <c r="H933" s="236" t="s">
        <v>19</v>
      </c>
      <c r="I933" s="238"/>
      <c r="J933" s="234"/>
      <c r="K933" s="234"/>
      <c r="L933" s="239"/>
      <c r="M933" s="240"/>
      <c r="N933" s="241"/>
      <c r="O933" s="241"/>
      <c r="P933" s="241"/>
      <c r="Q933" s="241"/>
      <c r="R933" s="241"/>
      <c r="S933" s="241"/>
      <c r="T933" s="242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3" t="s">
        <v>147</v>
      </c>
      <c r="AU933" s="243" t="s">
        <v>84</v>
      </c>
      <c r="AV933" s="13" t="s">
        <v>82</v>
      </c>
      <c r="AW933" s="13" t="s">
        <v>36</v>
      </c>
      <c r="AX933" s="13" t="s">
        <v>74</v>
      </c>
      <c r="AY933" s="243" t="s">
        <v>135</v>
      </c>
    </row>
    <row r="934" s="14" customFormat="1">
      <c r="A934" s="14"/>
      <c r="B934" s="244"/>
      <c r="C934" s="245"/>
      <c r="D934" s="235" t="s">
        <v>147</v>
      </c>
      <c r="E934" s="246" t="s">
        <v>19</v>
      </c>
      <c r="F934" s="247" t="s">
        <v>505</v>
      </c>
      <c r="G934" s="245"/>
      <c r="H934" s="248">
        <v>2.27</v>
      </c>
      <c r="I934" s="249"/>
      <c r="J934" s="245"/>
      <c r="K934" s="245"/>
      <c r="L934" s="250"/>
      <c r="M934" s="251"/>
      <c r="N934" s="252"/>
      <c r="O934" s="252"/>
      <c r="P934" s="252"/>
      <c r="Q934" s="252"/>
      <c r="R934" s="252"/>
      <c r="S934" s="252"/>
      <c r="T934" s="253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4" t="s">
        <v>147</v>
      </c>
      <c r="AU934" s="254" t="s">
        <v>84</v>
      </c>
      <c r="AV934" s="14" t="s">
        <v>84</v>
      </c>
      <c r="AW934" s="14" t="s">
        <v>36</v>
      </c>
      <c r="AX934" s="14" t="s">
        <v>74</v>
      </c>
      <c r="AY934" s="254" t="s">
        <v>135</v>
      </c>
    </row>
    <row r="935" s="13" customFormat="1">
      <c r="A935" s="13"/>
      <c r="B935" s="233"/>
      <c r="C935" s="234"/>
      <c r="D935" s="235" t="s">
        <v>147</v>
      </c>
      <c r="E935" s="236" t="s">
        <v>19</v>
      </c>
      <c r="F935" s="237" t="s">
        <v>436</v>
      </c>
      <c r="G935" s="234"/>
      <c r="H935" s="236" t="s">
        <v>19</v>
      </c>
      <c r="I935" s="238"/>
      <c r="J935" s="234"/>
      <c r="K935" s="234"/>
      <c r="L935" s="239"/>
      <c r="M935" s="240"/>
      <c r="N935" s="241"/>
      <c r="O935" s="241"/>
      <c r="P935" s="241"/>
      <c r="Q935" s="241"/>
      <c r="R935" s="241"/>
      <c r="S935" s="241"/>
      <c r="T935" s="242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43" t="s">
        <v>147</v>
      </c>
      <c r="AU935" s="243" t="s">
        <v>84</v>
      </c>
      <c r="AV935" s="13" t="s">
        <v>82</v>
      </c>
      <c r="AW935" s="13" t="s">
        <v>36</v>
      </c>
      <c r="AX935" s="13" t="s">
        <v>74</v>
      </c>
      <c r="AY935" s="243" t="s">
        <v>135</v>
      </c>
    </row>
    <row r="936" s="14" customFormat="1">
      <c r="A936" s="14"/>
      <c r="B936" s="244"/>
      <c r="C936" s="245"/>
      <c r="D936" s="235" t="s">
        <v>147</v>
      </c>
      <c r="E936" s="246" t="s">
        <v>19</v>
      </c>
      <c r="F936" s="247" t="s">
        <v>506</v>
      </c>
      <c r="G936" s="245"/>
      <c r="H936" s="248">
        <v>1</v>
      </c>
      <c r="I936" s="249"/>
      <c r="J936" s="245"/>
      <c r="K936" s="245"/>
      <c r="L936" s="250"/>
      <c r="M936" s="251"/>
      <c r="N936" s="252"/>
      <c r="O936" s="252"/>
      <c r="P936" s="252"/>
      <c r="Q936" s="252"/>
      <c r="R936" s="252"/>
      <c r="S936" s="252"/>
      <c r="T936" s="253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4" t="s">
        <v>147</v>
      </c>
      <c r="AU936" s="254" t="s">
        <v>84</v>
      </c>
      <c r="AV936" s="14" t="s">
        <v>84</v>
      </c>
      <c r="AW936" s="14" t="s">
        <v>36</v>
      </c>
      <c r="AX936" s="14" t="s">
        <v>74</v>
      </c>
      <c r="AY936" s="254" t="s">
        <v>135</v>
      </c>
    </row>
    <row r="937" s="13" customFormat="1">
      <c r="A937" s="13"/>
      <c r="B937" s="233"/>
      <c r="C937" s="234"/>
      <c r="D937" s="235" t="s">
        <v>147</v>
      </c>
      <c r="E937" s="236" t="s">
        <v>19</v>
      </c>
      <c r="F937" s="237" t="s">
        <v>438</v>
      </c>
      <c r="G937" s="234"/>
      <c r="H937" s="236" t="s">
        <v>19</v>
      </c>
      <c r="I937" s="238"/>
      <c r="J937" s="234"/>
      <c r="K937" s="234"/>
      <c r="L937" s="239"/>
      <c r="M937" s="240"/>
      <c r="N937" s="241"/>
      <c r="O937" s="241"/>
      <c r="P937" s="241"/>
      <c r="Q937" s="241"/>
      <c r="R937" s="241"/>
      <c r="S937" s="241"/>
      <c r="T937" s="242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3" t="s">
        <v>147</v>
      </c>
      <c r="AU937" s="243" t="s">
        <v>84</v>
      </c>
      <c r="AV937" s="13" t="s">
        <v>82</v>
      </c>
      <c r="AW937" s="13" t="s">
        <v>36</v>
      </c>
      <c r="AX937" s="13" t="s">
        <v>74</v>
      </c>
      <c r="AY937" s="243" t="s">
        <v>135</v>
      </c>
    </row>
    <row r="938" s="14" customFormat="1">
      <c r="A938" s="14"/>
      <c r="B938" s="244"/>
      <c r="C938" s="245"/>
      <c r="D938" s="235" t="s">
        <v>147</v>
      </c>
      <c r="E938" s="246" t="s">
        <v>19</v>
      </c>
      <c r="F938" s="247" t="s">
        <v>507</v>
      </c>
      <c r="G938" s="245"/>
      <c r="H938" s="248">
        <v>1.4199999999999999</v>
      </c>
      <c r="I938" s="249"/>
      <c r="J938" s="245"/>
      <c r="K938" s="245"/>
      <c r="L938" s="250"/>
      <c r="M938" s="251"/>
      <c r="N938" s="252"/>
      <c r="O938" s="252"/>
      <c r="P938" s="252"/>
      <c r="Q938" s="252"/>
      <c r="R938" s="252"/>
      <c r="S938" s="252"/>
      <c r="T938" s="253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4" t="s">
        <v>147</v>
      </c>
      <c r="AU938" s="254" t="s">
        <v>84</v>
      </c>
      <c r="AV938" s="14" t="s">
        <v>84</v>
      </c>
      <c r="AW938" s="14" t="s">
        <v>36</v>
      </c>
      <c r="AX938" s="14" t="s">
        <v>74</v>
      </c>
      <c r="AY938" s="254" t="s">
        <v>135</v>
      </c>
    </row>
    <row r="939" s="13" customFormat="1">
      <c r="A939" s="13"/>
      <c r="B939" s="233"/>
      <c r="C939" s="234"/>
      <c r="D939" s="235" t="s">
        <v>147</v>
      </c>
      <c r="E939" s="236" t="s">
        <v>19</v>
      </c>
      <c r="F939" s="237" t="s">
        <v>495</v>
      </c>
      <c r="G939" s="234"/>
      <c r="H939" s="236" t="s">
        <v>19</v>
      </c>
      <c r="I939" s="238"/>
      <c r="J939" s="234"/>
      <c r="K939" s="234"/>
      <c r="L939" s="239"/>
      <c r="M939" s="240"/>
      <c r="N939" s="241"/>
      <c r="O939" s="241"/>
      <c r="P939" s="241"/>
      <c r="Q939" s="241"/>
      <c r="R939" s="241"/>
      <c r="S939" s="241"/>
      <c r="T939" s="242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3" t="s">
        <v>147</v>
      </c>
      <c r="AU939" s="243" t="s">
        <v>84</v>
      </c>
      <c r="AV939" s="13" t="s">
        <v>82</v>
      </c>
      <c r="AW939" s="13" t="s">
        <v>36</v>
      </c>
      <c r="AX939" s="13" t="s">
        <v>74</v>
      </c>
      <c r="AY939" s="243" t="s">
        <v>135</v>
      </c>
    </row>
    <row r="940" s="14" customFormat="1">
      <c r="A940" s="14"/>
      <c r="B940" s="244"/>
      <c r="C940" s="245"/>
      <c r="D940" s="235" t="s">
        <v>147</v>
      </c>
      <c r="E940" s="246" t="s">
        <v>19</v>
      </c>
      <c r="F940" s="247" t="s">
        <v>508</v>
      </c>
      <c r="G940" s="245"/>
      <c r="H940" s="248">
        <v>1.0800000000000001</v>
      </c>
      <c r="I940" s="249"/>
      <c r="J940" s="245"/>
      <c r="K940" s="245"/>
      <c r="L940" s="250"/>
      <c r="M940" s="251"/>
      <c r="N940" s="252"/>
      <c r="O940" s="252"/>
      <c r="P940" s="252"/>
      <c r="Q940" s="252"/>
      <c r="R940" s="252"/>
      <c r="S940" s="252"/>
      <c r="T940" s="253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4" t="s">
        <v>147</v>
      </c>
      <c r="AU940" s="254" t="s">
        <v>84</v>
      </c>
      <c r="AV940" s="14" t="s">
        <v>84</v>
      </c>
      <c r="AW940" s="14" t="s">
        <v>36</v>
      </c>
      <c r="AX940" s="14" t="s">
        <v>74</v>
      </c>
      <c r="AY940" s="254" t="s">
        <v>135</v>
      </c>
    </row>
    <row r="941" s="13" customFormat="1">
      <c r="A941" s="13"/>
      <c r="B941" s="233"/>
      <c r="C941" s="234"/>
      <c r="D941" s="235" t="s">
        <v>147</v>
      </c>
      <c r="E941" s="236" t="s">
        <v>19</v>
      </c>
      <c r="F941" s="237" t="s">
        <v>469</v>
      </c>
      <c r="G941" s="234"/>
      <c r="H941" s="236" t="s">
        <v>19</v>
      </c>
      <c r="I941" s="238"/>
      <c r="J941" s="234"/>
      <c r="K941" s="234"/>
      <c r="L941" s="239"/>
      <c r="M941" s="240"/>
      <c r="N941" s="241"/>
      <c r="O941" s="241"/>
      <c r="P941" s="241"/>
      <c r="Q941" s="241"/>
      <c r="R941" s="241"/>
      <c r="S941" s="241"/>
      <c r="T941" s="242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3" t="s">
        <v>147</v>
      </c>
      <c r="AU941" s="243" t="s">
        <v>84</v>
      </c>
      <c r="AV941" s="13" t="s">
        <v>82</v>
      </c>
      <c r="AW941" s="13" t="s">
        <v>36</v>
      </c>
      <c r="AX941" s="13" t="s">
        <v>74</v>
      </c>
      <c r="AY941" s="243" t="s">
        <v>135</v>
      </c>
    </row>
    <row r="942" s="14" customFormat="1">
      <c r="A942" s="14"/>
      <c r="B942" s="244"/>
      <c r="C942" s="245"/>
      <c r="D942" s="235" t="s">
        <v>147</v>
      </c>
      <c r="E942" s="246" t="s">
        <v>19</v>
      </c>
      <c r="F942" s="247" t="s">
        <v>509</v>
      </c>
      <c r="G942" s="245"/>
      <c r="H942" s="248">
        <v>1.28</v>
      </c>
      <c r="I942" s="249"/>
      <c r="J942" s="245"/>
      <c r="K942" s="245"/>
      <c r="L942" s="250"/>
      <c r="M942" s="251"/>
      <c r="N942" s="252"/>
      <c r="O942" s="252"/>
      <c r="P942" s="252"/>
      <c r="Q942" s="252"/>
      <c r="R942" s="252"/>
      <c r="S942" s="252"/>
      <c r="T942" s="253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4" t="s">
        <v>147</v>
      </c>
      <c r="AU942" s="254" t="s">
        <v>84</v>
      </c>
      <c r="AV942" s="14" t="s">
        <v>84</v>
      </c>
      <c r="AW942" s="14" t="s">
        <v>36</v>
      </c>
      <c r="AX942" s="14" t="s">
        <v>74</v>
      </c>
      <c r="AY942" s="254" t="s">
        <v>135</v>
      </c>
    </row>
    <row r="943" s="13" customFormat="1">
      <c r="A943" s="13"/>
      <c r="B943" s="233"/>
      <c r="C943" s="234"/>
      <c r="D943" s="235" t="s">
        <v>147</v>
      </c>
      <c r="E943" s="236" t="s">
        <v>19</v>
      </c>
      <c r="F943" s="237" t="s">
        <v>425</v>
      </c>
      <c r="G943" s="234"/>
      <c r="H943" s="236" t="s">
        <v>19</v>
      </c>
      <c r="I943" s="238"/>
      <c r="J943" s="234"/>
      <c r="K943" s="234"/>
      <c r="L943" s="239"/>
      <c r="M943" s="240"/>
      <c r="N943" s="241"/>
      <c r="O943" s="241"/>
      <c r="P943" s="241"/>
      <c r="Q943" s="241"/>
      <c r="R943" s="241"/>
      <c r="S943" s="241"/>
      <c r="T943" s="242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3" t="s">
        <v>147</v>
      </c>
      <c r="AU943" s="243" t="s">
        <v>84</v>
      </c>
      <c r="AV943" s="13" t="s">
        <v>82</v>
      </c>
      <c r="AW943" s="13" t="s">
        <v>36</v>
      </c>
      <c r="AX943" s="13" t="s">
        <v>74</v>
      </c>
      <c r="AY943" s="243" t="s">
        <v>135</v>
      </c>
    </row>
    <row r="944" s="14" customFormat="1">
      <c r="A944" s="14"/>
      <c r="B944" s="244"/>
      <c r="C944" s="245"/>
      <c r="D944" s="235" t="s">
        <v>147</v>
      </c>
      <c r="E944" s="246" t="s">
        <v>19</v>
      </c>
      <c r="F944" s="247" t="s">
        <v>510</v>
      </c>
      <c r="G944" s="245"/>
      <c r="H944" s="248">
        <v>2.5899999999999999</v>
      </c>
      <c r="I944" s="249"/>
      <c r="J944" s="245"/>
      <c r="K944" s="245"/>
      <c r="L944" s="250"/>
      <c r="M944" s="251"/>
      <c r="N944" s="252"/>
      <c r="O944" s="252"/>
      <c r="P944" s="252"/>
      <c r="Q944" s="252"/>
      <c r="R944" s="252"/>
      <c r="S944" s="252"/>
      <c r="T944" s="253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54" t="s">
        <v>147</v>
      </c>
      <c r="AU944" s="254" t="s">
        <v>84</v>
      </c>
      <c r="AV944" s="14" t="s">
        <v>84</v>
      </c>
      <c r="AW944" s="14" t="s">
        <v>36</v>
      </c>
      <c r="AX944" s="14" t="s">
        <v>74</v>
      </c>
      <c r="AY944" s="254" t="s">
        <v>135</v>
      </c>
    </row>
    <row r="945" s="15" customFormat="1">
      <c r="A945" s="15"/>
      <c r="B945" s="255"/>
      <c r="C945" s="256"/>
      <c r="D945" s="235" t="s">
        <v>147</v>
      </c>
      <c r="E945" s="257" t="s">
        <v>19</v>
      </c>
      <c r="F945" s="258" t="s">
        <v>152</v>
      </c>
      <c r="G945" s="256"/>
      <c r="H945" s="259">
        <v>18.369999999999997</v>
      </c>
      <c r="I945" s="260"/>
      <c r="J945" s="256"/>
      <c r="K945" s="256"/>
      <c r="L945" s="261"/>
      <c r="M945" s="262"/>
      <c r="N945" s="263"/>
      <c r="O945" s="263"/>
      <c r="P945" s="263"/>
      <c r="Q945" s="263"/>
      <c r="R945" s="263"/>
      <c r="S945" s="263"/>
      <c r="T945" s="264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T945" s="265" t="s">
        <v>147</v>
      </c>
      <c r="AU945" s="265" t="s">
        <v>84</v>
      </c>
      <c r="AV945" s="15" t="s">
        <v>143</v>
      </c>
      <c r="AW945" s="15" t="s">
        <v>36</v>
      </c>
      <c r="AX945" s="15" t="s">
        <v>82</v>
      </c>
      <c r="AY945" s="265" t="s">
        <v>135</v>
      </c>
    </row>
    <row r="946" s="2" customFormat="1" ht="24.15" customHeight="1">
      <c r="A946" s="41"/>
      <c r="B946" s="42"/>
      <c r="C946" s="215" t="s">
        <v>760</v>
      </c>
      <c r="D946" s="215" t="s">
        <v>138</v>
      </c>
      <c r="E946" s="216" t="s">
        <v>761</v>
      </c>
      <c r="F946" s="217" t="s">
        <v>762</v>
      </c>
      <c r="G946" s="218" t="s">
        <v>141</v>
      </c>
      <c r="H946" s="219">
        <v>18.370000000000001</v>
      </c>
      <c r="I946" s="220"/>
      <c r="J946" s="221">
        <f>ROUND(I946*H946,2)</f>
        <v>0</v>
      </c>
      <c r="K946" s="217" t="s">
        <v>142</v>
      </c>
      <c r="L946" s="47"/>
      <c r="M946" s="222" t="s">
        <v>19</v>
      </c>
      <c r="N946" s="223" t="s">
        <v>45</v>
      </c>
      <c r="O946" s="87"/>
      <c r="P946" s="224">
        <f>O946*H946</f>
        <v>0</v>
      </c>
      <c r="Q946" s="224">
        <v>0.0060000000000000001</v>
      </c>
      <c r="R946" s="224">
        <f>Q946*H946</f>
        <v>0.11022000000000001</v>
      </c>
      <c r="S946" s="224">
        <v>0</v>
      </c>
      <c r="T946" s="225">
        <f>S946*H946</f>
        <v>0</v>
      </c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R946" s="226" t="s">
        <v>278</v>
      </c>
      <c r="AT946" s="226" t="s">
        <v>138</v>
      </c>
      <c r="AU946" s="226" t="s">
        <v>84</v>
      </c>
      <c r="AY946" s="20" t="s">
        <v>135</v>
      </c>
      <c r="BE946" s="227">
        <f>IF(N946="základní",J946,0)</f>
        <v>0</v>
      </c>
      <c r="BF946" s="227">
        <f>IF(N946="snížená",J946,0)</f>
        <v>0</v>
      </c>
      <c r="BG946" s="227">
        <f>IF(N946="zákl. přenesená",J946,0)</f>
        <v>0</v>
      </c>
      <c r="BH946" s="227">
        <f>IF(N946="sníž. přenesená",J946,0)</f>
        <v>0</v>
      </c>
      <c r="BI946" s="227">
        <f>IF(N946="nulová",J946,0)</f>
        <v>0</v>
      </c>
      <c r="BJ946" s="20" t="s">
        <v>82</v>
      </c>
      <c r="BK946" s="227">
        <f>ROUND(I946*H946,2)</f>
        <v>0</v>
      </c>
      <c r="BL946" s="20" t="s">
        <v>278</v>
      </c>
      <c r="BM946" s="226" t="s">
        <v>763</v>
      </c>
    </row>
    <row r="947" s="2" customFormat="1">
      <c r="A947" s="41"/>
      <c r="B947" s="42"/>
      <c r="C947" s="43"/>
      <c r="D947" s="228" t="s">
        <v>145</v>
      </c>
      <c r="E947" s="43"/>
      <c r="F947" s="229" t="s">
        <v>764</v>
      </c>
      <c r="G947" s="43"/>
      <c r="H947" s="43"/>
      <c r="I947" s="230"/>
      <c r="J947" s="43"/>
      <c r="K947" s="43"/>
      <c r="L947" s="47"/>
      <c r="M947" s="231"/>
      <c r="N947" s="232"/>
      <c r="O947" s="87"/>
      <c r="P947" s="87"/>
      <c r="Q947" s="87"/>
      <c r="R947" s="87"/>
      <c r="S947" s="87"/>
      <c r="T947" s="88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T947" s="20" t="s">
        <v>145</v>
      </c>
      <c r="AU947" s="20" t="s">
        <v>84</v>
      </c>
    </row>
    <row r="948" s="13" customFormat="1">
      <c r="A948" s="13"/>
      <c r="B948" s="233"/>
      <c r="C948" s="234"/>
      <c r="D948" s="235" t="s">
        <v>147</v>
      </c>
      <c r="E948" s="236" t="s">
        <v>19</v>
      </c>
      <c r="F948" s="237" t="s">
        <v>366</v>
      </c>
      <c r="G948" s="234"/>
      <c r="H948" s="236" t="s">
        <v>19</v>
      </c>
      <c r="I948" s="238"/>
      <c r="J948" s="234"/>
      <c r="K948" s="234"/>
      <c r="L948" s="239"/>
      <c r="M948" s="240"/>
      <c r="N948" s="241"/>
      <c r="O948" s="241"/>
      <c r="P948" s="241"/>
      <c r="Q948" s="241"/>
      <c r="R948" s="241"/>
      <c r="S948" s="241"/>
      <c r="T948" s="242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3" t="s">
        <v>147</v>
      </c>
      <c r="AU948" s="243" t="s">
        <v>84</v>
      </c>
      <c r="AV948" s="13" t="s">
        <v>82</v>
      </c>
      <c r="AW948" s="13" t="s">
        <v>36</v>
      </c>
      <c r="AX948" s="13" t="s">
        <v>74</v>
      </c>
      <c r="AY948" s="243" t="s">
        <v>135</v>
      </c>
    </row>
    <row r="949" s="13" customFormat="1">
      <c r="A949" s="13"/>
      <c r="B949" s="233"/>
      <c r="C949" s="234"/>
      <c r="D949" s="235" t="s">
        <v>147</v>
      </c>
      <c r="E949" s="236" t="s">
        <v>19</v>
      </c>
      <c r="F949" s="237" t="s">
        <v>412</v>
      </c>
      <c r="G949" s="234"/>
      <c r="H949" s="236" t="s">
        <v>19</v>
      </c>
      <c r="I949" s="238"/>
      <c r="J949" s="234"/>
      <c r="K949" s="234"/>
      <c r="L949" s="239"/>
      <c r="M949" s="240"/>
      <c r="N949" s="241"/>
      <c r="O949" s="241"/>
      <c r="P949" s="241"/>
      <c r="Q949" s="241"/>
      <c r="R949" s="241"/>
      <c r="S949" s="241"/>
      <c r="T949" s="242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3" t="s">
        <v>147</v>
      </c>
      <c r="AU949" s="243" t="s">
        <v>84</v>
      </c>
      <c r="AV949" s="13" t="s">
        <v>82</v>
      </c>
      <c r="AW949" s="13" t="s">
        <v>36</v>
      </c>
      <c r="AX949" s="13" t="s">
        <v>74</v>
      </c>
      <c r="AY949" s="243" t="s">
        <v>135</v>
      </c>
    </row>
    <row r="950" s="14" customFormat="1">
      <c r="A950" s="14"/>
      <c r="B950" s="244"/>
      <c r="C950" s="245"/>
      <c r="D950" s="235" t="s">
        <v>147</v>
      </c>
      <c r="E950" s="246" t="s">
        <v>19</v>
      </c>
      <c r="F950" s="247" t="s">
        <v>503</v>
      </c>
      <c r="G950" s="245"/>
      <c r="H950" s="248">
        <v>6.1799999999999997</v>
      </c>
      <c r="I950" s="249"/>
      <c r="J950" s="245"/>
      <c r="K950" s="245"/>
      <c r="L950" s="250"/>
      <c r="M950" s="251"/>
      <c r="N950" s="252"/>
      <c r="O950" s="252"/>
      <c r="P950" s="252"/>
      <c r="Q950" s="252"/>
      <c r="R950" s="252"/>
      <c r="S950" s="252"/>
      <c r="T950" s="253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4" t="s">
        <v>147</v>
      </c>
      <c r="AU950" s="254" t="s">
        <v>84</v>
      </c>
      <c r="AV950" s="14" t="s">
        <v>84</v>
      </c>
      <c r="AW950" s="14" t="s">
        <v>36</v>
      </c>
      <c r="AX950" s="14" t="s">
        <v>74</v>
      </c>
      <c r="AY950" s="254" t="s">
        <v>135</v>
      </c>
    </row>
    <row r="951" s="13" customFormat="1">
      <c r="A951" s="13"/>
      <c r="B951" s="233"/>
      <c r="C951" s="234"/>
      <c r="D951" s="235" t="s">
        <v>147</v>
      </c>
      <c r="E951" s="236" t="s">
        <v>19</v>
      </c>
      <c r="F951" s="237" t="s">
        <v>417</v>
      </c>
      <c r="G951" s="234"/>
      <c r="H951" s="236" t="s">
        <v>19</v>
      </c>
      <c r="I951" s="238"/>
      <c r="J951" s="234"/>
      <c r="K951" s="234"/>
      <c r="L951" s="239"/>
      <c r="M951" s="240"/>
      <c r="N951" s="241"/>
      <c r="O951" s="241"/>
      <c r="P951" s="241"/>
      <c r="Q951" s="241"/>
      <c r="R951" s="241"/>
      <c r="S951" s="241"/>
      <c r="T951" s="242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43" t="s">
        <v>147</v>
      </c>
      <c r="AU951" s="243" t="s">
        <v>84</v>
      </c>
      <c r="AV951" s="13" t="s">
        <v>82</v>
      </c>
      <c r="AW951" s="13" t="s">
        <v>36</v>
      </c>
      <c r="AX951" s="13" t="s">
        <v>74</v>
      </c>
      <c r="AY951" s="243" t="s">
        <v>135</v>
      </c>
    </row>
    <row r="952" s="14" customFormat="1">
      <c r="A952" s="14"/>
      <c r="B952" s="244"/>
      <c r="C952" s="245"/>
      <c r="D952" s="235" t="s">
        <v>147</v>
      </c>
      <c r="E952" s="246" t="s">
        <v>19</v>
      </c>
      <c r="F952" s="247" t="s">
        <v>504</v>
      </c>
      <c r="G952" s="245"/>
      <c r="H952" s="248">
        <v>2.5499999999999998</v>
      </c>
      <c r="I952" s="249"/>
      <c r="J952" s="245"/>
      <c r="K952" s="245"/>
      <c r="L952" s="250"/>
      <c r="M952" s="251"/>
      <c r="N952" s="252"/>
      <c r="O952" s="252"/>
      <c r="P952" s="252"/>
      <c r="Q952" s="252"/>
      <c r="R952" s="252"/>
      <c r="S952" s="252"/>
      <c r="T952" s="253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54" t="s">
        <v>147</v>
      </c>
      <c r="AU952" s="254" t="s">
        <v>84</v>
      </c>
      <c r="AV952" s="14" t="s">
        <v>84</v>
      </c>
      <c r="AW952" s="14" t="s">
        <v>36</v>
      </c>
      <c r="AX952" s="14" t="s">
        <v>74</v>
      </c>
      <c r="AY952" s="254" t="s">
        <v>135</v>
      </c>
    </row>
    <row r="953" s="13" customFormat="1">
      <c r="A953" s="13"/>
      <c r="B953" s="233"/>
      <c r="C953" s="234"/>
      <c r="D953" s="235" t="s">
        <v>147</v>
      </c>
      <c r="E953" s="236" t="s">
        <v>19</v>
      </c>
      <c r="F953" s="237" t="s">
        <v>419</v>
      </c>
      <c r="G953" s="234"/>
      <c r="H953" s="236" t="s">
        <v>19</v>
      </c>
      <c r="I953" s="238"/>
      <c r="J953" s="234"/>
      <c r="K953" s="234"/>
      <c r="L953" s="239"/>
      <c r="M953" s="240"/>
      <c r="N953" s="241"/>
      <c r="O953" s="241"/>
      <c r="P953" s="241"/>
      <c r="Q953" s="241"/>
      <c r="R953" s="241"/>
      <c r="S953" s="241"/>
      <c r="T953" s="242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3" t="s">
        <v>147</v>
      </c>
      <c r="AU953" s="243" t="s">
        <v>84</v>
      </c>
      <c r="AV953" s="13" t="s">
        <v>82</v>
      </c>
      <c r="AW953" s="13" t="s">
        <v>36</v>
      </c>
      <c r="AX953" s="13" t="s">
        <v>74</v>
      </c>
      <c r="AY953" s="243" t="s">
        <v>135</v>
      </c>
    </row>
    <row r="954" s="14" customFormat="1">
      <c r="A954" s="14"/>
      <c r="B954" s="244"/>
      <c r="C954" s="245"/>
      <c r="D954" s="235" t="s">
        <v>147</v>
      </c>
      <c r="E954" s="246" t="s">
        <v>19</v>
      </c>
      <c r="F954" s="247" t="s">
        <v>505</v>
      </c>
      <c r="G954" s="245"/>
      <c r="H954" s="248">
        <v>2.27</v>
      </c>
      <c r="I954" s="249"/>
      <c r="J954" s="245"/>
      <c r="K954" s="245"/>
      <c r="L954" s="250"/>
      <c r="M954" s="251"/>
      <c r="N954" s="252"/>
      <c r="O954" s="252"/>
      <c r="P954" s="252"/>
      <c r="Q954" s="252"/>
      <c r="R954" s="252"/>
      <c r="S954" s="252"/>
      <c r="T954" s="253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4" t="s">
        <v>147</v>
      </c>
      <c r="AU954" s="254" t="s">
        <v>84</v>
      </c>
      <c r="AV954" s="14" t="s">
        <v>84</v>
      </c>
      <c r="AW954" s="14" t="s">
        <v>36</v>
      </c>
      <c r="AX954" s="14" t="s">
        <v>74</v>
      </c>
      <c r="AY954" s="254" t="s">
        <v>135</v>
      </c>
    </row>
    <row r="955" s="13" customFormat="1">
      <c r="A955" s="13"/>
      <c r="B955" s="233"/>
      <c r="C955" s="234"/>
      <c r="D955" s="235" t="s">
        <v>147</v>
      </c>
      <c r="E955" s="236" t="s">
        <v>19</v>
      </c>
      <c r="F955" s="237" t="s">
        <v>436</v>
      </c>
      <c r="G955" s="234"/>
      <c r="H955" s="236" t="s">
        <v>19</v>
      </c>
      <c r="I955" s="238"/>
      <c r="J955" s="234"/>
      <c r="K955" s="234"/>
      <c r="L955" s="239"/>
      <c r="M955" s="240"/>
      <c r="N955" s="241"/>
      <c r="O955" s="241"/>
      <c r="P955" s="241"/>
      <c r="Q955" s="241"/>
      <c r="R955" s="241"/>
      <c r="S955" s="241"/>
      <c r="T955" s="242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3" t="s">
        <v>147</v>
      </c>
      <c r="AU955" s="243" t="s">
        <v>84</v>
      </c>
      <c r="AV955" s="13" t="s">
        <v>82</v>
      </c>
      <c r="AW955" s="13" t="s">
        <v>36</v>
      </c>
      <c r="AX955" s="13" t="s">
        <v>74</v>
      </c>
      <c r="AY955" s="243" t="s">
        <v>135</v>
      </c>
    </row>
    <row r="956" s="14" customFormat="1">
      <c r="A956" s="14"/>
      <c r="B956" s="244"/>
      <c r="C956" s="245"/>
      <c r="D956" s="235" t="s">
        <v>147</v>
      </c>
      <c r="E956" s="246" t="s">
        <v>19</v>
      </c>
      <c r="F956" s="247" t="s">
        <v>506</v>
      </c>
      <c r="G956" s="245"/>
      <c r="H956" s="248">
        <v>1</v>
      </c>
      <c r="I956" s="249"/>
      <c r="J956" s="245"/>
      <c r="K956" s="245"/>
      <c r="L956" s="250"/>
      <c r="M956" s="251"/>
      <c r="N956" s="252"/>
      <c r="O956" s="252"/>
      <c r="P956" s="252"/>
      <c r="Q956" s="252"/>
      <c r="R956" s="252"/>
      <c r="S956" s="252"/>
      <c r="T956" s="253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4" t="s">
        <v>147</v>
      </c>
      <c r="AU956" s="254" t="s">
        <v>84</v>
      </c>
      <c r="AV956" s="14" t="s">
        <v>84</v>
      </c>
      <c r="AW956" s="14" t="s">
        <v>36</v>
      </c>
      <c r="AX956" s="14" t="s">
        <v>74</v>
      </c>
      <c r="AY956" s="254" t="s">
        <v>135</v>
      </c>
    </row>
    <row r="957" s="13" customFormat="1">
      <c r="A957" s="13"/>
      <c r="B957" s="233"/>
      <c r="C957" s="234"/>
      <c r="D957" s="235" t="s">
        <v>147</v>
      </c>
      <c r="E957" s="236" t="s">
        <v>19</v>
      </c>
      <c r="F957" s="237" t="s">
        <v>438</v>
      </c>
      <c r="G957" s="234"/>
      <c r="H957" s="236" t="s">
        <v>19</v>
      </c>
      <c r="I957" s="238"/>
      <c r="J957" s="234"/>
      <c r="K957" s="234"/>
      <c r="L957" s="239"/>
      <c r="M957" s="240"/>
      <c r="N957" s="241"/>
      <c r="O957" s="241"/>
      <c r="P957" s="241"/>
      <c r="Q957" s="241"/>
      <c r="R957" s="241"/>
      <c r="S957" s="241"/>
      <c r="T957" s="242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3" t="s">
        <v>147</v>
      </c>
      <c r="AU957" s="243" t="s">
        <v>84</v>
      </c>
      <c r="AV957" s="13" t="s">
        <v>82</v>
      </c>
      <c r="AW957" s="13" t="s">
        <v>36</v>
      </c>
      <c r="AX957" s="13" t="s">
        <v>74</v>
      </c>
      <c r="AY957" s="243" t="s">
        <v>135</v>
      </c>
    </row>
    <row r="958" s="14" customFormat="1">
      <c r="A958" s="14"/>
      <c r="B958" s="244"/>
      <c r="C958" s="245"/>
      <c r="D958" s="235" t="s">
        <v>147</v>
      </c>
      <c r="E958" s="246" t="s">
        <v>19</v>
      </c>
      <c r="F958" s="247" t="s">
        <v>507</v>
      </c>
      <c r="G958" s="245"/>
      <c r="H958" s="248">
        <v>1.4199999999999999</v>
      </c>
      <c r="I958" s="249"/>
      <c r="J958" s="245"/>
      <c r="K958" s="245"/>
      <c r="L958" s="250"/>
      <c r="M958" s="251"/>
      <c r="N958" s="252"/>
      <c r="O958" s="252"/>
      <c r="P958" s="252"/>
      <c r="Q958" s="252"/>
      <c r="R958" s="252"/>
      <c r="S958" s="252"/>
      <c r="T958" s="253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4" t="s">
        <v>147</v>
      </c>
      <c r="AU958" s="254" t="s">
        <v>84</v>
      </c>
      <c r="AV958" s="14" t="s">
        <v>84</v>
      </c>
      <c r="AW958" s="14" t="s">
        <v>36</v>
      </c>
      <c r="AX958" s="14" t="s">
        <v>74</v>
      </c>
      <c r="AY958" s="254" t="s">
        <v>135</v>
      </c>
    </row>
    <row r="959" s="13" customFormat="1">
      <c r="A959" s="13"/>
      <c r="B959" s="233"/>
      <c r="C959" s="234"/>
      <c r="D959" s="235" t="s">
        <v>147</v>
      </c>
      <c r="E959" s="236" t="s">
        <v>19</v>
      </c>
      <c r="F959" s="237" t="s">
        <v>495</v>
      </c>
      <c r="G959" s="234"/>
      <c r="H959" s="236" t="s">
        <v>19</v>
      </c>
      <c r="I959" s="238"/>
      <c r="J959" s="234"/>
      <c r="K959" s="234"/>
      <c r="L959" s="239"/>
      <c r="M959" s="240"/>
      <c r="N959" s="241"/>
      <c r="O959" s="241"/>
      <c r="P959" s="241"/>
      <c r="Q959" s="241"/>
      <c r="R959" s="241"/>
      <c r="S959" s="241"/>
      <c r="T959" s="242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3" t="s">
        <v>147</v>
      </c>
      <c r="AU959" s="243" t="s">
        <v>84</v>
      </c>
      <c r="AV959" s="13" t="s">
        <v>82</v>
      </c>
      <c r="AW959" s="13" t="s">
        <v>36</v>
      </c>
      <c r="AX959" s="13" t="s">
        <v>74</v>
      </c>
      <c r="AY959" s="243" t="s">
        <v>135</v>
      </c>
    </row>
    <row r="960" s="14" customFormat="1">
      <c r="A960" s="14"/>
      <c r="B960" s="244"/>
      <c r="C960" s="245"/>
      <c r="D960" s="235" t="s">
        <v>147</v>
      </c>
      <c r="E960" s="246" t="s">
        <v>19</v>
      </c>
      <c r="F960" s="247" t="s">
        <v>508</v>
      </c>
      <c r="G960" s="245"/>
      <c r="H960" s="248">
        <v>1.0800000000000001</v>
      </c>
      <c r="I960" s="249"/>
      <c r="J960" s="245"/>
      <c r="K960" s="245"/>
      <c r="L960" s="250"/>
      <c r="M960" s="251"/>
      <c r="N960" s="252"/>
      <c r="O960" s="252"/>
      <c r="P960" s="252"/>
      <c r="Q960" s="252"/>
      <c r="R960" s="252"/>
      <c r="S960" s="252"/>
      <c r="T960" s="253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4" t="s">
        <v>147</v>
      </c>
      <c r="AU960" s="254" t="s">
        <v>84</v>
      </c>
      <c r="AV960" s="14" t="s">
        <v>84</v>
      </c>
      <c r="AW960" s="14" t="s">
        <v>36</v>
      </c>
      <c r="AX960" s="14" t="s">
        <v>74</v>
      </c>
      <c r="AY960" s="254" t="s">
        <v>135</v>
      </c>
    </row>
    <row r="961" s="13" customFormat="1">
      <c r="A961" s="13"/>
      <c r="B961" s="233"/>
      <c r="C961" s="234"/>
      <c r="D961" s="235" t="s">
        <v>147</v>
      </c>
      <c r="E961" s="236" t="s">
        <v>19</v>
      </c>
      <c r="F961" s="237" t="s">
        <v>469</v>
      </c>
      <c r="G961" s="234"/>
      <c r="H961" s="236" t="s">
        <v>19</v>
      </c>
      <c r="I961" s="238"/>
      <c r="J961" s="234"/>
      <c r="K961" s="234"/>
      <c r="L961" s="239"/>
      <c r="M961" s="240"/>
      <c r="N961" s="241"/>
      <c r="O961" s="241"/>
      <c r="P961" s="241"/>
      <c r="Q961" s="241"/>
      <c r="R961" s="241"/>
      <c r="S961" s="241"/>
      <c r="T961" s="242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3" t="s">
        <v>147</v>
      </c>
      <c r="AU961" s="243" t="s">
        <v>84</v>
      </c>
      <c r="AV961" s="13" t="s">
        <v>82</v>
      </c>
      <c r="AW961" s="13" t="s">
        <v>36</v>
      </c>
      <c r="AX961" s="13" t="s">
        <v>74</v>
      </c>
      <c r="AY961" s="243" t="s">
        <v>135</v>
      </c>
    </row>
    <row r="962" s="14" customFormat="1">
      <c r="A962" s="14"/>
      <c r="B962" s="244"/>
      <c r="C962" s="245"/>
      <c r="D962" s="235" t="s">
        <v>147</v>
      </c>
      <c r="E962" s="246" t="s">
        <v>19</v>
      </c>
      <c r="F962" s="247" t="s">
        <v>509</v>
      </c>
      <c r="G962" s="245"/>
      <c r="H962" s="248">
        <v>1.28</v>
      </c>
      <c r="I962" s="249"/>
      <c r="J962" s="245"/>
      <c r="K962" s="245"/>
      <c r="L962" s="250"/>
      <c r="M962" s="251"/>
      <c r="N962" s="252"/>
      <c r="O962" s="252"/>
      <c r="P962" s="252"/>
      <c r="Q962" s="252"/>
      <c r="R962" s="252"/>
      <c r="S962" s="252"/>
      <c r="T962" s="253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4" t="s">
        <v>147</v>
      </c>
      <c r="AU962" s="254" t="s">
        <v>84</v>
      </c>
      <c r="AV962" s="14" t="s">
        <v>84</v>
      </c>
      <c r="AW962" s="14" t="s">
        <v>36</v>
      </c>
      <c r="AX962" s="14" t="s">
        <v>74</v>
      </c>
      <c r="AY962" s="254" t="s">
        <v>135</v>
      </c>
    </row>
    <row r="963" s="13" customFormat="1">
      <c r="A963" s="13"/>
      <c r="B963" s="233"/>
      <c r="C963" s="234"/>
      <c r="D963" s="235" t="s">
        <v>147</v>
      </c>
      <c r="E963" s="236" t="s">
        <v>19</v>
      </c>
      <c r="F963" s="237" t="s">
        <v>425</v>
      </c>
      <c r="G963" s="234"/>
      <c r="H963" s="236" t="s">
        <v>19</v>
      </c>
      <c r="I963" s="238"/>
      <c r="J963" s="234"/>
      <c r="K963" s="234"/>
      <c r="L963" s="239"/>
      <c r="M963" s="240"/>
      <c r="N963" s="241"/>
      <c r="O963" s="241"/>
      <c r="P963" s="241"/>
      <c r="Q963" s="241"/>
      <c r="R963" s="241"/>
      <c r="S963" s="241"/>
      <c r="T963" s="242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3" t="s">
        <v>147</v>
      </c>
      <c r="AU963" s="243" t="s">
        <v>84</v>
      </c>
      <c r="AV963" s="13" t="s">
        <v>82</v>
      </c>
      <c r="AW963" s="13" t="s">
        <v>36</v>
      </c>
      <c r="AX963" s="13" t="s">
        <v>74</v>
      </c>
      <c r="AY963" s="243" t="s">
        <v>135</v>
      </c>
    </row>
    <row r="964" s="14" customFormat="1">
      <c r="A964" s="14"/>
      <c r="B964" s="244"/>
      <c r="C964" s="245"/>
      <c r="D964" s="235" t="s">
        <v>147</v>
      </c>
      <c r="E964" s="246" t="s">
        <v>19</v>
      </c>
      <c r="F964" s="247" t="s">
        <v>510</v>
      </c>
      <c r="G964" s="245"/>
      <c r="H964" s="248">
        <v>2.5899999999999999</v>
      </c>
      <c r="I964" s="249"/>
      <c r="J964" s="245"/>
      <c r="K964" s="245"/>
      <c r="L964" s="250"/>
      <c r="M964" s="251"/>
      <c r="N964" s="252"/>
      <c r="O964" s="252"/>
      <c r="P964" s="252"/>
      <c r="Q964" s="252"/>
      <c r="R964" s="252"/>
      <c r="S964" s="252"/>
      <c r="T964" s="253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54" t="s">
        <v>147</v>
      </c>
      <c r="AU964" s="254" t="s">
        <v>84</v>
      </c>
      <c r="AV964" s="14" t="s">
        <v>84</v>
      </c>
      <c r="AW964" s="14" t="s">
        <v>36</v>
      </c>
      <c r="AX964" s="14" t="s">
        <v>74</v>
      </c>
      <c r="AY964" s="254" t="s">
        <v>135</v>
      </c>
    </row>
    <row r="965" s="15" customFormat="1">
      <c r="A965" s="15"/>
      <c r="B965" s="255"/>
      <c r="C965" s="256"/>
      <c r="D965" s="235" t="s">
        <v>147</v>
      </c>
      <c r="E965" s="257" t="s">
        <v>19</v>
      </c>
      <c r="F965" s="258" t="s">
        <v>152</v>
      </c>
      <c r="G965" s="256"/>
      <c r="H965" s="259">
        <v>18.369999999999997</v>
      </c>
      <c r="I965" s="260"/>
      <c r="J965" s="256"/>
      <c r="K965" s="256"/>
      <c r="L965" s="261"/>
      <c r="M965" s="262"/>
      <c r="N965" s="263"/>
      <c r="O965" s="263"/>
      <c r="P965" s="263"/>
      <c r="Q965" s="263"/>
      <c r="R965" s="263"/>
      <c r="S965" s="263"/>
      <c r="T965" s="264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T965" s="265" t="s">
        <v>147</v>
      </c>
      <c r="AU965" s="265" t="s">
        <v>84</v>
      </c>
      <c r="AV965" s="15" t="s">
        <v>143</v>
      </c>
      <c r="AW965" s="15" t="s">
        <v>36</v>
      </c>
      <c r="AX965" s="15" t="s">
        <v>82</v>
      </c>
      <c r="AY965" s="265" t="s">
        <v>135</v>
      </c>
    </row>
    <row r="966" s="2" customFormat="1" ht="21.75" customHeight="1">
      <c r="A966" s="41"/>
      <c r="B966" s="42"/>
      <c r="C966" s="283" t="s">
        <v>765</v>
      </c>
      <c r="D966" s="283" t="s">
        <v>367</v>
      </c>
      <c r="E966" s="284" t="s">
        <v>766</v>
      </c>
      <c r="F966" s="285" t="s">
        <v>767</v>
      </c>
      <c r="G966" s="286" t="s">
        <v>141</v>
      </c>
      <c r="H966" s="287">
        <v>20.207000000000001</v>
      </c>
      <c r="I966" s="288"/>
      <c r="J966" s="289">
        <f>ROUND(I966*H966,2)</f>
        <v>0</v>
      </c>
      <c r="K966" s="285" t="s">
        <v>142</v>
      </c>
      <c r="L966" s="290"/>
      <c r="M966" s="291" t="s">
        <v>19</v>
      </c>
      <c r="N966" s="292" t="s">
        <v>45</v>
      </c>
      <c r="O966" s="87"/>
      <c r="P966" s="224">
        <f>O966*H966</f>
        <v>0</v>
      </c>
      <c r="Q966" s="224">
        <v>0.021999999999999999</v>
      </c>
      <c r="R966" s="224">
        <f>Q966*H966</f>
        <v>0.444554</v>
      </c>
      <c r="S966" s="224">
        <v>0</v>
      </c>
      <c r="T966" s="225">
        <f>S966*H966</f>
        <v>0</v>
      </c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R966" s="226" t="s">
        <v>572</v>
      </c>
      <c r="AT966" s="226" t="s">
        <v>367</v>
      </c>
      <c r="AU966" s="226" t="s">
        <v>84</v>
      </c>
      <c r="AY966" s="20" t="s">
        <v>135</v>
      </c>
      <c r="BE966" s="227">
        <f>IF(N966="základní",J966,0)</f>
        <v>0</v>
      </c>
      <c r="BF966" s="227">
        <f>IF(N966="snížená",J966,0)</f>
        <v>0</v>
      </c>
      <c r="BG966" s="227">
        <f>IF(N966="zákl. přenesená",J966,0)</f>
        <v>0</v>
      </c>
      <c r="BH966" s="227">
        <f>IF(N966="sníž. přenesená",J966,0)</f>
        <v>0</v>
      </c>
      <c r="BI966" s="227">
        <f>IF(N966="nulová",J966,0)</f>
        <v>0</v>
      </c>
      <c r="BJ966" s="20" t="s">
        <v>82</v>
      </c>
      <c r="BK966" s="227">
        <f>ROUND(I966*H966,2)</f>
        <v>0</v>
      </c>
      <c r="BL966" s="20" t="s">
        <v>278</v>
      </c>
      <c r="BM966" s="226" t="s">
        <v>768</v>
      </c>
    </row>
    <row r="967" s="13" customFormat="1">
      <c r="A967" s="13"/>
      <c r="B967" s="233"/>
      <c r="C967" s="234"/>
      <c r="D967" s="235" t="s">
        <v>147</v>
      </c>
      <c r="E967" s="236" t="s">
        <v>19</v>
      </c>
      <c r="F967" s="237" t="s">
        <v>366</v>
      </c>
      <c r="G967" s="234"/>
      <c r="H967" s="236" t="s">
        <v>19</v>
      </c>
      <c r="I967" s="238"/>
      <c r="J967" s="234"/>
      <c r="K967" s="234"/>
      <c r="L967" s="239"/>
      <c r="M967" s="240"/>
      <c r="N967" s="241"/>
      <c r="O967" s="241"/>
      <c r="P967" s="241"/>
      <c r="Q967" s="241"/>
      <c r="R967" s="241"/>
      <c r="S967" s="241"/>
      <c r="T967" s="242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3" t="s">
        <v>147</v>
      </c>
      <c r="AU967" s="243" t="s">
        <v>84</v>
      </c>
      <c r="AV967" s="13" t="s">
        <v>82</v>
      </c>
      <c r="AW967" s="13" t="s">
        <v>36</v>
      </c>
      <c r="AX967" s="13" t="s">
        <v>74</v>
      </c>
      <c r="AY967" s="243" t="s">
        <v>135</v>
      </c>
    </row>
    <row r="968" s="13" customFormat="1">
      <c r="A968" s="13"/>
      <c r="B968" s="233"/>
      <c r="C968" s="234"/>
      <c r="D968" s="235" t="s">
        <v>147</v>
      </c>
      <c r="E968" s="236" t="s">
        <v>19</v>
      </c>
      <c r="F968" s="237" t="s">
        <v>412</v>
      </c>
      <c r="G968" s="234"/>
      <c r="H968" s="236" t="s">
        <v>19</v>
      </c>
      <c r="I968" s="238"/>
      <c r="J968" s="234"/>
      <c r="K968" s="234"/>
      <c r="L968" s="239"/>
      <c r="M968" s="240"/>
      <c r="N968" s="241"/>
      <c r="O968" s="241"/>
      <c r="P968" s="241"/>
      <c r="Q968" s="241"/>
      <c r="R968" s="241"/>
      <c r="S968" s="241"/>
      <c r="T968" s="242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3" t="s">
        <v>147</v>
      </c>
      <c r="AU968" s="243" t="s">
        <v>84</v>
      </c>
      <c r="AV968" s="13" t="s">
        <v>82</v>
      </c>
      <c r="AW968" s="13" t="s">
        <v>36</v>
      </c>
      <c r="AX968" s="13" t="s">
        <v>74</v>
      </c>
      <c r="AY968" s="243" t="s">
        <v>135</v>
      </c>
    </row>
    <row r="969" s="14" customFormat="1">
      <c r="A969" s="14"/>
      <c r="B969" s="244"/>
      <c r="C969" s="245"/>
      <c r="D969" s="235" t="s">
        <v>147</v>
      </c>
      <c r="E969" s="246" t="s">
        <v>19</v>
      </c>
      <c r="F969" s="247" t="s">
        <v>503</v>
      </c>
      <c r="G969" s="245"/>
      <c r="H969" s="248">
        <v>6.1799999999999997</v>
      </c>
      <c r="I969" s="249"/>
      <c r="J969" s="245"/>
      <c r="K969" s="245"/>
      <c r="L969" s="250"/>
      <c r="M969" s="251"/>
      <c r="N969" s="252"/>
      <c r="O969" s="252"/>
      <c r="P969" s="252"/>
      <c r="Q969" s="252"/>
      <c r="R969" s="252"/>
      <c r="S969" s="252"/>
      <c r="T969" s="253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4" t="s">
        <v>147</v>
      </c>
      <c r="AU969" s="254" t="s">
        <v>84</v>
      </c>
      <c r="AV969" s="14" t="s">
        <v>84</v>
      </c>
      <c r="AW969" s="14" t="s">
        <v>36</v>
      </c>
      <c r="AX969" s="14" t="s">
        <v>74</v>
      </c>
      <c r="AY969" s="254" t="s">
        <v>135</v>
      </c>
    </row>
    <row r="970" s="13" customFormat="1">
      <c r="A970" s="13"/>
      <c r="B970" s="233"/>
      <c r="C970" s="234"/>
      <c r="D970" s="235" t="s">
        <v>147</v>
      </c>
      <c r="E970" s="236" t="s">
        <v>19</v>
      </c>
      <c r="F970" s="237" t="s">
        <v>417</v>
      </c>
      <c r="G970" s="234"/>
      <c r="H970" s="236" t="s">
        <v>19</v>
      </c>
      <c r="I970" s="238"/>
      <c r="J970" s="234"/>
      <c r="K970" s="234"/>
      <c r="L970" s="239"/>
      <c r="M970" s="240"/>
      <c r="N970" s="241"/>
      <c r="O970" s="241"/>
      <c r="P970" s="241"/>
      <c r="Q970" s="241"/>
      <c r="R970" s="241"/>
      <c r="S970" s="241"/>
      <c r="T970" s="242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3" t="s">
        <v>147</v>
      </c>
      <c r="AU970" s="243" t="s">
        <v>84</v>
      </c>
      <c r="AV970" s="13" t="s">
        <v>82</v>
      </c>
      <c r="AW970" s="13" t="s">
        <v>36</v>
      </c>
      <c r="AX970" s="13" t="s">
        <v>74</v>
      </c>
      <c r="AY970" s="243" t="s">
        <v>135</v>
      </c>
    </row>
    <row r="971" s="14" customFormat="1">
      <c r="A971" s="14"/>
      <c r="B971" s="244"/>
      <c r="C971" s="245"/>
      <c r="D971" s="235" t="s">
        <v>147</v>
      </c>
      <c r="E971" s="246" t="s">
        <v>19</v>
      </c>
      <c r="F971" s="247" t="s">
        <v>504</v>
      </c>
      <c r="G971" s="245"/>
      <c r="H971" s="248">
        <v>2.5499999999999998</v>
      </c>
      <c r="I971" s="249"/>
      <c r="J971" s="245"/>
      <c r="K971" s="245"/>
      <c r="L971" s="250"/>
      <c r="M971" s="251"/>
      <c r="N971" s="252"/>
      <c r="O971" s="252"/>
      <c r="P971" s="252"/>
      <c r="Q971" s="252"/>
      <c r="R971" s="252"/>
      <c r="S971" s="252"/>
      <c r="T971" s="253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54" t="s">
        <v>147</v>
      </c>
      <c r="AU971" s="254" t="s">
        <v>84</v>
      </c>
      <c r="AV971" s="14" t="s">
        <v>84</v>
      </c>
      <c r="AW971" s="14" t="s">
        <v>36</v>
      </c>
      <c r="AX971" s="14" t="s">
        <v>74</v>
      </c>
      <c r="AY971" s="254" t="s">
        <v>135</v>
      </c>
    </row>
    <row r="972" s="13" customFormat="1">
      <c r="A972" s="13"/>
      <c r="B972" s="233"/>
      <c r="C972" s="234"/>
      <c r="D972" s="235" t="s">
        <v>147</v>
      </c>
      <c r="E972" s="236" t="s">
        <v>19</v>
      </c>
      <c r="F972" s="237" t="s">
        <v>419</v>
      </c>
      <c r="G972" s="234"/>
      <c r="H972" s="236" t="s">
        <v>19</v>
      </c>
      <c r="I972" s="238"/>
      <c r="J972" s="234"/>
      <c r="K972" s="234"/>
      <c r="L972" s="239"/>
      <c r="M972" s="240"/>
      <c r="N972" s="241"/>
      <c r="O972" s="241"/>
      <c r="P972" s="241"/>
      <c r="Q972" s="241"/>
      <c r="R972" s="241"/>
      <c r="S972" s="241"/>
      <c r="T972" s="242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3" t="s">
        <v>147</v>
      </c>
      <c r="AU972" s="243" t="s">
        <v>84</v>
      </c>
      <c r="AV972" s="13" t="s">
        <v>82</v>
      </c>
      <c r="AW972" s="13" t="s">
        <v>36</v>
      </c>
      <c r="AX972" s="13" t="s">
        <v>74</v>
      </c>
      <c r="AY972" s="243" t="s">
        <v>135</v>
      </c>
    </row>
    <row r="973" s="14" customFormat="1">
      <c r="A973" s="14"/>
      <c r="B973" s="244"/>
      <c r="C973" s="245"/>
      <c r="D973" s="235" t="s">
        <v>147</v>
      </c>
      <c r="E973" s="246" t="s">
        <v>19</v>
      </c>
      <c r="F973" s="247" t="s">
        <v>505</v>
      </c>
      <c r="G973" s="245"/>
      <c r="H973" s="248">
        <v>2.27</v>
      </c>
      <c r="I973" s="249"/>
      <c r="J973" s="245"/>
      <c r="K973" s="245"/>
      <c r="L973" s="250"/>
      <c r="M973" s="251"/>
      <c r="N973" s="252"/>
      <c r="O973" s="252"/>
      <c r="P973" s="252"/>
      <c r="Q973" s="252"/>
      <c r="R973" s="252"/>
      <c r="S973" s="252"/>
      <c r="T973" s="253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4" t="s">
        <v>147</v>
      </c>
      <c r="AU973" s="254" t="s">
        <v>84</v>
      </c>
      <c r="AV973" s="14" t="s">
        <v>84</v>
      </c>
      <c r="AW973" s="14" t="s">
        <v>36</v>
      </c>
      <c r="AX973" s="14" t="s">
        <v>74</v>
      </c>
      <c r="AY973" s="254" t="s">
        <v>135</v>
      </c>
    </row>
    <row r="974" s="13" customFormat="1">
      <c r="A974" s="13"/>
      <c r="B974" s="233"/>
      <c r="C974" s="234"/>
      <c r="D974" s="235" t="s">
        <v>147</v>
      </c>
      <c r="E974" s="236" t="s">
        <v>19</v>
      </c>
      <c r="F974" s="237" t="s">
        <v>436</v>
      </c>
      <c r="G974" s="234"/>
      <c r="H974" s="236" t="s">
        <v>19</v>
      </c>
      <c r="I974" s="238"/>
      <c r="J974" s="234"/>
      <c r="K974" s="234"/>
      <c r="L974" s="239"/>
      <c r="M974" s="240"/>
      <c r="N974" s="241"/>
      <c r="O974" s="241"/>
      <c r="P974" s="241"/>
      <c r="Q974" s="241"/>
      <c r="R974" s="241"/>
      <c r="S974" s="241"/>
      <c r="T974" s="242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3" t="s">
        <v>147</v>
      </c>
      <c r="AU974" s="243" t="s">
        <v>84</v>
      </c>
      <c r="AV974" s="13" t="s">
        <v>82</v>
      </c>
      <c r="AW974" s="13" t="s">
        <v>36</v>
      </c>
      <c r="AX974" s="13" t="s">
        <v>74</v>
      </c>
      <c r="AY974" s="243" t="s">
        <v>135</v>
      </c>
    </row>
    <row r="975" s="14" customFormat="1">
      <c r="A975" s="14"/>
      <c r="B975" s="244"/>
      <c r="C975" s="245"/>
      <c r="D975" s="235" t="s">
        <v>147</v>
      </c>
      <c r="E975" s="246" t="s">
        <v>19</v>
      </c>
      <c r="F975" s="247" t="s">
        <v>506</v>
      </c>
      <c r="G975" s="245"/>
      <c r="H975" s="248">
        <v>1</v>
      </c>
      <c r="I975" s="249"/>
      <c r="J975" s="245"/>
      <c r="K975" s="245"/>
      <c r="L975" s="250"/>
      <c r="M975" s="251"/>
      <c r="N975" s="252"/>
      <c r="O975" s="252"/>
      <c r="P975" s="252"/>
      <c r="Q975" s="252"/>
      <c r="R975" s="252"/>
      <c r="S975" s="252"/>
      <c r="T975" s="253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4" t="s">
        <v>147</v>
      </c>
      <c r="AU975" s="254" t="s">
        <v>84</v>
      </c>
      <c r="AV975" s="14" t="s">
        <v>84</v>
      </c>
      <c r="AW975" s="14" t="s">
        <v>36</v>
      </c>
      <c r="AX975" s="14" t="s">
        <v>74</v>
      </c>
      <c r="AY975" s="254" t="s">
        <v>135</v>
      </c>
    </row>
    <row r="976" s="13" customFormat="1">
      <c r="A976" s="13"/>
      <c r="B976" s="233"/>
      <c r="C976" s="234"/>
      <c r="D976" s="235" t="s">
        <v>147</v>
      </c>
      <c r="E976" s="236" t="s">
        <v>19</v>
      </c>
      <c r="F976" s="237" t="s">
        <v>438</v>
      </c>
      <c r="G976" s="234"/>
      <c r="H976" s="236" t="s">
        <v>19</v>
      </c>
      <c r="I976" s="238"/>
      <c r="J976" s="234"/>
      <c r="K976" s="234"/>
      <c r="L976" s="239"/>
      <c r="M976" s="240"/>
      <c r="N976" s="241"/>
      <c r="O976" s="241"/>
      <c r="P976" s="241"/>
      <c r="Q976" s="241"/>
      <c r="R976" s="241"/>
      <c r="S976" s="241"/>
      <c r="T976" s="242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3" t="s">
        <v>147</v>
      </c>
      <c r="AU976" s="243" t="s">
        <v>84</v>
      </c>
      <c r="AV976" s="13" t="s">
        <v>82</v>
      </c>
      <c r="AW976" s="13" t="s">
        <v>36</v>
      </c>
      <c r="AX976" s="13" t="s">
        <v>74</v>
      </c>
      <c r="AY976" s="243" t="s">
        <v>135</v>
      </c>
    </row>
    <row r="977" s="14" customFormat="1">
      <c r="A977" s="14"/>
      <c r="B977" s="244"/>
      <c r="C977" s="245"/>
      <c r="D977" s="235" t="s">
        <v>147</v>
      </c>
      <c r="E977" s="246" t="s">
        <v>19</v>
      </c>
      <c r="F977" s="247" t="s">
        <v>507</v>
      </c>
      <c r="G977" s="245"/>
      <c r="H977" s="248">
        <v>1.4199999999999999</v>
      </c>
      <c r="I977" s="249"/>
      <c r="J977" s="245"/>
      <c r="K977" s="245"/>
      <c r="L977" s="250"/>
      <c r="M977" s="251"/>
      <c r="N977" s="252"/>
      <c r="O977" s="252"/>
      <c r="P977" s="252"/>
      <c r="Q977" s="252"/>
      <c r="R977" s="252"/>
      <c r="S977" s="252"/>
      <c r="T977" s="253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54" t="s">
        <v>147</v>
      </c>
      <c r="AU977" s="254" t="s">
        <v>84</v>
      </c>
      <c r="AV977" s="14" t="s">
        <v>84</v>
      </c>
      <c r="AW977" s="14" t="s">
        <v>36</v>
      </c>
      <c r="AX977" s="14" t="s">
        <v>74</v>
      </c>
      <c r="AY977" s="254" t="s">
        <v>135</v>
      </c>
    </row>
    <row r="978" s="13" customFormat="1">
      <c r="A978" s="13"/>
      <c r="B978" s="233"/>
      <c r="C978" s="234"/>
      <c r="D978" s="235" t="s">
        <v>147</v>
      </c>
      <c r="E978" s="236" t="s">
        <v>19</v>
      </c>
      <c r="F978" s="237" t="s">
        <v>495</v>
      </c>
      <c r="G978" s="234"/>
      <c r="H978" s="236" t="s">
        <v>19</v>
      </c>
      <c r="I978" s="238"/>
      <c r="J978" s="234"/>
      <c r="K978" s="234"/>
      <c r="L978" s="239"/>
      <c r="M978" s="240"/>
      <c r="N978" s="241"/>
      <c r="O978" s="241"/>
      <c r="P978" s="241"/>
      <c r="Q978" s="241"/>
      <c r="R978" s="241"/>
      <c r="S978" s="241"/>
      <c r="T978" s="242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3" t="s">
        <v>147</v>
      </c>
      <c r="AU978" s="243" t="s">
        <v>84</v>
      </c>
      <c r="AV978" s="13" t="s">
        <v>82</v>
      </c>
      <c r="AW978" s="13" t="s">
        <v>36</v>
      </c>
      <c r="AX978" s="13" t="s">
        <v>74</v>
      </c>
      <c r="AY978" s="243" t="s">
        <v>135</v>
      </c>
    </row>
    <row r="979" s="14" customFormat="1">
      <c r="A979" s="14"/>
      <c r="B979" s="244"/>
      <c r="C979" s="245"/>
      <c r="D979" s="235" t="s">
        <v>147</v>
      </c>
      <c r="E979" s="246" t="s">
        <v>19</v>
      </c>
      <c r="F979" s="247" t="s">
        <v>508</v>
      </c>
      <c r="G979" s="245"/>
      <c r="H979" s="248">
        <v>1.0800000000000001</v>
      </c>
      <c r="I979" s="249"/>
      <c r="J979" s="245"/>
      <c r="K979" s="245"/>
      <c r="L979" s="250"/>
      <c r="M979" s="251"/>
      <c r="N979" s="252"/>
      <c r="O979" s="252"/>
      <c r="P979" s="252"/>
      <c r="Q979" s="252"/>
      <c r="R979" s="252"/>
      <c r="S979" s="252"/>
      <c r="T979" s="253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4" t="s">
        <v>147</v>
      </c>
      <c r="AU979" s="254" t="s">
        <v>84</v>
      </c>
      <c r="AV979" s="14" t="s">
        <v>84</v>
      </c>
      <c r="AW979" s="14" t="s">
        <v>36</v>
      </c>
      <c r="AX979" s="14" t="s">
        <v>74</v>
      </c>
      <c r="AY979" s="254" t="s">
        <v>135</v>
      </c>
    </row>
    <row r="980" s="13" customFormat="1">
      <c r="A980" s="13"/>
      <c r="B980" s="233"/>
      <c r="C980" s="234"/>
      <c r="D980" s="235" t="s">
        <v>147</v>
      </c>
      <c r="E980" s="236" t="s">
        <v>19</v>
      </c>
      <c r="F980" s="237" t="s">
        <v>469</v>
      </c>
      <c r="G980" s="234"/>
      <c r="H980" s="236" t="s">
        <v>19</v>
      </c>
      <c r="I980" s="238"/>
      <c r="J980" s="234"/>
      <c r="K980" s="234"/>
      <c r="L980" s="239"/>
      <c r="M980" s="240"/>
      <c r="N980" s="241"/>
      <c r="O980" s="241"/>
      <c r="P980" s="241"/>
      <c r="Q980" s="241"/>
      <c r="R980" s="241"/>
      <c r="S980" s="241"/>
      <c r="T980" s="242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43" t="s">
        <v>147</v>
      </c>
      <c r="AU980" s="243" t="s">
        <v>84</v>
      </c>
      <c r="AV980" s="13" t="s">
        <v>82</v>
      </c>
      <c r="AW980" s="13" t="s">
        <v>36</v>
      </c>
      <c r="AX980" s="13" t="s">
        <v>74</v>
      </c>
      <c r="AY980" s="243" t="s">
        <v>135</v>
      </c>
    </row>
    <row r="981" s="14" customFormat="1">
      <c r="A981" s="14"/>
      <c r="B981" s="244"/>
      <c r="C981" s="245"/>
      <c r="D981" s="235" t="s">
        <v>147</v>
      </c>
      <c r="E981" s="246" t="s">
        <v>19</v>
      </c>
      <c r="F981" s="247" t="s">
        <v>509</v>
      </c>
      <c r="G981" s="245"/>
      <c r="H981" s="248">
        <v>1.28</v>
      </c>
      <c r="I981" s="249"/>
      <c r="J981" s="245"/>
      <c r="K981" s="245"/>
      <c r="L981" s="250"/>
      <c r="M981" s="251"/>
      <c r="N981" s="252"/>
      <c r="O981" s="252"/>
      <c r="P981" s="252"/>
      <c r="Q981" s="252"/>
      <c r="R981" s="252"/>
      <c r="S981" s="252"/>
      <c r="T981" s="253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54" t="s">
        <v>147</v>
      </c>
      <c r="AU981" s="254" t="s">
        <v>84</v>
      </c>
      <c r="AV981" s="14" t="s">
        <v>84</v>
      </c>
      <c r="AW981" s="14" t="s">
        <v>36</v>
      </c>
      <c r="AX981" s="14" t="s">
        <v>74</v>
      </c>
      <c r="AY981" s="254" t="s">
        <v>135</v>
      </c>
    </row>
    <row r="982" s="13" customFormat="1">
      <c r="A982" s="13"/>
      <c r="B982" s="233"/>
      <c r="C982" s="234"/>
      <c r="D982" s="235" t="s">
        <v>147</v>
      </c>
      <c r="E982" s="236" t="s">
        <v>19</v>
      </c>
      <c r="F982" s="237" t="s">
        <v>425</v>
      </c>
      <c r="G982" s="234"/>
      <c r="H982" s="236" t="s">
        <v>19</v>
      </c>
      <c r="I982" s="238"/>
      <c r="J982" s="234"/>
      <c r="K982" s="234"/>
      <c r="L982" s="239"/>
      <c r="M982" s="240"/>
      <c r="N982" s="241"/>
      <c r="O982" s="241"/>
      <c r="P982" s="241"/>
      <c r="Q982" s="241"/>
      <c r="R982" s="241"/>
      <c r="S982" s="241"/>
      <c r="T982" s="242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3" t="s">
        <v>147</v>
      </c>
      <c r="AU982" s="243" t="s">
        <v>84</v>
      </c>
      <c r="AV982" s="13" t="s">
        <v>82</v>
      </c>
      <c r="AW982" s="13" t="s">
        <v>36</v>
      </c>
      <c r="AX982" s="13" t="s">
        <v>74</v>
      </c>
      <c r="AY982" s="243" t="s">
        <v>135</v>
      </c>
    </row>
    <row r="983" s="14" customFormat="1">
      <c r="A983" s="14"/>
      <c r="B983" s="244"/>
      <c r="C983" s="245"/>
      <c r="D983" s="235" t="s">
        <v>147</v>
      </c>
      <c r="E983" s="246" t="s">
        <v>19</v>
      </c>
      <c r="F983" s="247" t="s">
        <v>510</v>
      </c>
      <c r="G983" s="245"/>
      <c r="H983" s="248">
        <v>2.5899999999999999</v>
      </c>
      <c r="I983" s="249"/>
      <c r="J983" s="245"/>
      <c r="K983" s="245"/>
      <c r="L983" s="250"/>
      <c r="M983" s="251"/>
      <c r="N983" s="252"/>
      <c r="O983" s="252"/>
      <c r="P983" s="252"/>
      <c r="Q983" s="252"/>
      <c r="R983" s="252"/>
      <c r="S983" s="252"/>
      <c r="T983" s="253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54" t="s">
        <v>147</v>
      </c>
      <c r="AU983" s="254" t="s">
        <v>84</v>
      </c>
      <c r="AV983" s="14" t="s">
        <v>84</v>
      </c>
      <c r="AW983" s="14" t="s">
        <v>36</v>
      </c>
      <c r="AX983" s="14" t="s">
        <v>74</v>
      </c>
      <c r="AY983" s="254" t="s">
        <v>135</v>
      </c>
    </row>
    <row r="984" s="15" customFormat="1">
      <c r="A984" s="15"/>
      <c r="B984" s="255"/>
      <c r="C984" s="256"/>
      <c r="D984" s="235" t="s">
        <v>147</v>
      </c>
      <c r="E984" s="257" t="s">
        <v>19</v>
      </c>
      <c r="F984" s="258" t="s">
        <v>152</v>
      </c>
      <c r="G984" s="256"/>
      <c r="H984" s="259">
        <v>18.369999999999997</v>
      </c>
      <c r="I984" s="260"/>
      <c r="J984" s="256"/>
      <c r="K984" s="256"/>
      <c r="L984" s="261"/>
      <c r="M984" s="262"/>
      <c r="N984" s="263"/>
      <c r="O984" s="263"/>
      <c r="P984" s="263"/>
      <c r="Q984" s="263"/>
      <c r="R984" s="263"/>
      <c r="S984" s="263"/>
      <c r="T984" s="264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T984" s="265" t="s">
        <v>147</v>
      </c>
      <c r="AU984" s="265" t="s">
        <v>84</v>
      </c>
      <c r="AV984" s="15" t="s">
        <v>143</v>
      </c>
      <c r="AW984" s="15" t="s">
        <v>36</v>
      </c>
      <c r="AX984" s="15" t="s">
        <v>82</v>
      </c>
      <c r="AY984" s="265" t="s">
        <v>135</v>
      </c>
    </row>
    <row r="985" s="14" customFormat="1">
      <c r="A985" s="14"/>
      <c r="B985" s="244"/>
      <c r="C985" s="245"/>
      <c r="D985" s="235" t="s">
        <v>147</v>
      </c>
      <c r="E985" s="245"/>
      <c r="F985" s="247" t="s">
        <v>769</v>
      </c>
      <c r="G985" s="245"/>
      <c r="H985" s="248">
        <v>20.207000000000001</v>
      </c>
      <c r="I985" s="249"/>
      <c r="J985" s="245"/>
      <c r="K985" s="245"/>
      <c r="L985" s="250"/>
      <c r="M985" s="251"/>
      <c r="N985" s="252"/>
      <c r="O985" s="252"/>
      <c r="P985" s="252"/>
      <c r="Q985" s="252"/>
      <c r="R985" s="252"/>
      <c r="S985" s="252"/>
      <c r="T985" s="253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4" t="s">
        <v>147</v>
      </c>
      <c r="AU985" s="254" t="s">
        <v>84</v>
      </c>
      <c r="AV985" s="14" t="s">
        <v>84</v>
      </c>
      <c r="AW985" s="14" t="s">
        <v>4</v>
      </c>
      <c r="AX985" s="14" t="s">
        <v>82</v>
      </c>
      <c r="AY985" s="254" t="s">
        <v>135</v>
      </c>
    </row>
    <row r="986" s="2" customFormat="1" ht="16.5" customHeight="1">
      <c r="A986" s="41"/>
      <c r="B986" s="42"/>
      <c r="C986" s="215" t="s">
        <v>770</v>
      </c>
      <c r="D986" s="215" t="s">
        <v>138</v>
      </c>
      <c r="E986" s="216" t="s">
        <v>771</v>
      </c>
      <c r="F986" s="217" t="s">
        <v>772</v>
      </c>
      <c r="G986" s="218" t="s">
        <v>141</v>
      </c>
      <c r="H986" s="219">
        <v>18.370000000000001</v>
      </c>
      <c r="I986" s="220"/>
      <c r="J986" s="221">
        <f>ROUND(I986*H986,2)</f>
        <v>0</v>
      </c>
      <c r="K986" s="217" t="s">
        <v>142</v>
      </c>
      <c r="L986" s="47"/>
      <c r="M986" s="222" t="s">
        <v>19</v>
      </c>
      <c r="N986" s="223" t="s">
        <v>45</v>
      </c>
      <c r="O986" s="87"/>
      <c r="P986" s="224">
        <f>O986*H986</f>
        <v>0</v>
      </c>
      <c r="Q986" s="224">
        <v>0.0015</v>
      </c>
      <c r="R986" s="224">
        <f>Q986*H986</f>
        <v>0.027555000000000003</v>
      </c>
      <c r="S986" s="224">
        <v>0</v>
      </c>
      <c r="T986" s="225">
        <f>S986*H986</f>
        <v>0</v>
      </c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R986" s="226" t="s">
        <v>278</v>
      </c>
      <c r="AT986" s="226" t="s">
        <v>138</v>
      </c>
      <c r="AU986" s="226" t="s">
        <v>84</v>
      </c>
      <c r="AY986" s="20" t="s">
        <v>135</v>
      </c>
      <c r="BE986" s="227">
        <f>IF(N986="základní",J986,0)</f>
        <v>0</v>
      </c>
      <c r="BF986" s="227">
        <f>IF(N986="snížená",J986,0)</f>
        <v>0</v>
      </c>
      <c r="BG986" s="227">
        <f>IF(N986="zákl. přenesená",J986,0)</f>
        <v>0</v>
      </c>
      <c r="BH986" s="227">
        <f>IF(N986="sníž. přenesená",J986,0)</f>
        <v>0</v>
      </c>
      <c r="BI986" s="227">
        <f>IF(N986="nulová",J986,0)</f>
        <v>0</v>
      </c>
      <c r="BJ986" s="20" t="s">
        <v>82</v>
      </c>
      <c r="BK986" s="227">
        <f>ROUND(I986*H986,2)</f>
        <v>0</v>
      </c>
      <c r="BL986" s="20" t="s">
        <v>278</v>
      </c>
      <c r="BM986" s="226" t="s">
        <v>773</v>
      </c>
    </row>
    <row r="987" s="2" customFormat="1">
      <c r="A987" s="41"/>
      <c r="B987" s="42"/>
      <c r="C987" s="43"/>
      <c r="D987" s="228" t="s">
        <v>145</v>
      </c>
      <c r="E987" s="43"/>
      <c r="F987" s="229" t="s">
        <v>774</v>
      </c>
      <c r="G987" s="43"/>
      <c r="H987" s="43"/>
      <c r="I987" s="230"/>
      <c r="J987" s="43"/>
      <c r="K987" s="43"/>
      <c r="L987" s="47"/>
      <c r="M987" s="231"/>
      <c r="N987" s="232"/>
      <c r="O987" s="87"/>
      <c r="P987" s="87"/>
      <c r="Q987" s="87"/>
      <c r="R987" s="87"/>
      <c r="S987" s="87"/>
      <c r="T987" s="88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T987" s="20" t="s">
        <v>145</v>
      </c>
      <c r="AU987" s="20" t="s">
        <v>84</v>
      </c>
    </row>
    <row r="988" s="13" customFormat="1">
      <c r="A988" s="13"/>
      <c r="B988" s="233"/>
      <c r="C988" s="234"/>
      <c r="D988" s="235" t="s">
        <v>147</v>
      </c>
      <c r="E988" s="236" t="s">
        <v>19</v>
      </c>
      <c r="F988" s="237" t="s">
        <v>366</v>
      </c>
      <c r="G988" s="234"/>
      <c r="H988" s="236" t="s">
        <v>19</v>
      </c>
      <c r="I988" s="238"/>
      <c r="J988" s="234"/>
      <c r="K988" s="234"/>
      <c r="L988" s="239"/>
      <c r="M988" s="240"/>
      <c r="N988" s="241"/>
      <c r="O988" s="241"/>
      <c r="P988" s="241"/>
      <c r="Q988" s="241"/>
      <c r="R988" s="241"/>
      <c r="S988" s="241"/>
      <c r="T988" s="242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43" t="s">
        <v>147</v>
      </c>
      <c r="AU988" s="243" t="s">
        <v>84</v>
      </c>
      <c r="AV988" s="13" t="s">
        <v>82</v>
      </c>
      <c r="AW988" s="13" t="s">
        <v>36</v>
      </c>
      <c r="AX988" s="13" t="s">
        <v>74</v>
      </c>
      <c r="AY988" s="243" t="s">
        <v>135</v>
      </c>
    </row>
    <row r="989" s="13" customFormat="1">
      <c r="A989" s="13"/>
      <c r="B989" s="233"/>
      <c r="C989" s="234"/>
      <c r="D989" s="235" t="s">
        <v>147</v>
      </c>
      <c r="E989" s="236" t="s">
        <v>19</v>
      </c>
      <c r="F989" s="237" t="s">
        <v>412</v>
      </c>
      <c r="G989" s="234"/>
      <c r="H989" s="236" t="s">
        <v>19</v>
      </c>
      <c r="I989" s="238"/>
      <c r="J989" s="234"/>
      <c r="K989" s="234"/>
      <c r="L989" s="239"/>
      <c r="M989" s="240"/>
      <c r="N989" s="241"/>
      <c r="O989" s="241"/>
      <c r="P989" s="241"/>
      <c r="Q989" s="241"/>
      <c r="R989" s="241"/>
      <c r="S989" s="241"/>
      <c r="T989" s="242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43" t="s">
        <v>147</v>
      </c>
      <c r="AU989" s="243" t="s">
        <v>84</v>
      </c>
      <c r="AV989" s="13" t="s">
        <v>82</v>
      </c>
      <c r="AW989" s="13" t="s">
        <v>36</v>
      </c>
      <c r="AX989" s="13" t="s">
        <v>74</v>
      </c>
      <c r="AY989" s="243" t="s">
        <v>135</v>
      </c>
    </row>
    <row r="990" s="14" customFormat="1">
      <c r="A990" s="14"/>
      <c r="B990" s="244"/>
      <c r="C990" s="245"/>
      <c r="D990" s="235" t="s">
        <v>147</v>
      </c>
      <c r="E990" s="246" t="s">
        <v>19</v>
      </c>
      <c r="F990" s="247" t="s">
        <v>503</v>
      </c>
      <c r="G990" s="245"/>
      <c r="H990" s="248">
        <v>6.1799999999999997</v>
      </c>
      <c r="I990" s="249"/>
      <c r="J990" s="245"/>
      <c r="K990" s="245"/>
      <c r="L990" s="250"/>
      <c r="M990" s="251"/>
      <c r="N990" s="252"/>
      <c r="O990" s="252"/>
      <c r="P990" s="252"/>
      <c r="Q990" s="252"/>
      <c r="R990" s="252"/>
      <c r="S990" s="252"/>
      <c r="T990" s="253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4" t="s">
        <v>147</v>
      </c>
      <c r="AU990" s="254" t="s">
        <v>84</v>
      </c>
      <c r="AV990" s="14" t="s">
        <v>84</v>
      </c>
      <c r="AW990" s="14" t="s">
        <v>36</v>
      </c>
      <c r="AX990" s="14" t="s">
        <v>74</v>
      </c>
      <c r="AY990" s="254" t="s">
        <v>135</v>
      </c>
    </row>
    <row r="991" s="13" customFormat="1">
      <c r="A991" s="13"/>
      <c r="B991" s="233"/>
      <c r="C991" s="234"/>
      <c r="D991" s="235" t="s">
        <v>147</v>
      </c>
      <c r="E991" s="236" t="s">
        <v>19</v>
      </c>
      <c r="F991" s="237" t="s">
        <v>417</v>
      </c>
      <c r="G991" s="234"/>
      <c r="H991" s="236" t="s">
        <v>19</v>
      </c>
      <c r="I991" s="238"/>
      <c r="J991" s="234"/>
      <c r="K991" s="234"/>
      <c r="L991" s="239"/>
      <c r="M991" s="240"/>
      <c r="N991" s="241"/>
      <c r="O991" s="241"/>
      <c r="P991" s="241"/>
      <c r="Q991" s="241"/>
      <c r="R991" s="241"/>
      <c r="S991" s="241"/>
      <c r="T991" s="242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43" t="s">
        <v>147</v>
      </c>
      <c r="AU991" s="243" t="s">
        <v>84</v>
      </c>
      <c r="AV991" s="13" t="s">
        <v>82</v>
      </c>
      <c r="AW991" s="13" t="s">
        <v>36</v>
      </c>
      <c r="AX991" s="13" t="s">
        <v>74</v>
      </c>
      <c r="AY991" s="243" t="s">
        <v>135</v>
      </c>
    </row>
    <row r="992" s="14" customFormat="1">
      <c r="A992" s="14"/>
      <c r="B992" s="244"/>
      <c r="C992" s="245"/>
      <c r="D992" s="235" t="s">
        <v>147</v>
      </c>
      <c r="E992" s="246" t="s">
        <v>19</v>
      </c>
      <c r="F992" s="247" t="s">
        <v>504</v>
      </c>
      <c r="G992" s="245"/>
      <c r="H992" s="248">
        <v>2.5499999999999998</v>
      </c>
      <c r="I992" s="249"/>
      <c r="J992" s="245"/>
      <c r="K992" s="245"/>
      <c r="L992" s="250"/>
      <c r="M992" s="251"/>
      <c r="N992" s="252"/>
      <c r="O992" s="252"/>
      <c r="P992" s="252"/>
      <c r="Q992" s="252"/>
      <c r="R992" s="252"/>
      <c r="S992" s="252"/>
      <c r="T992" s="253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54" t="s">
        <v>147</v>
      </c>
      <c r="AU992" s="254" t="s">
        <v>84</v>
      </c>
      <c r="AV992" s="14" t="s">
        <v>84</v>
      </c>
      <c r="AW992" s="14" t="s">
        <v>36</v>
      </c>
      <c r="AX992" s="14" t="s">
        <v>74</v>
      </c>
      <c r="AY992" s="254" t="s">
        <v>135</v>
      </c>
    </row>
    <row r="993" s="13" customFormat="1">
      <c r="A993" s="13"/>
      <c r="B993" s="233"/>
      <c r="C993" s="234"/>
      <c r="D993" s="235" t="s">
        <v>147</v>
      </c>
      <c r="E993" s="236" t="s">
        <v>19</v>
      </c>
      <c r="F993" s="237" t="s">
        <v>419</v>
      </c>
      <c r="G993" s="234"/>
      <c r="H993" s="236" t="s">
        <v>19</v>
      </c>
      <c r="I993" s="238"/>
      <c r="J993" s="234"/>
      <c r="K993" s="234"/>
      <c r="L993" s="239"/>
      <c r="M993" s="240"/>
      <c r="N993" s="241"/>
      <c r="O993" s="241"/>
      <c r="P993" s="241"/>
      <c r="Q993" s="241"/>
      <c r="R993" s="241"/>
      <c r="S993" s="241"/>
      <c r="T993" s="242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3" t="s">
        <v>147</v>
      </c>
      <c r="AU993" s="243" t="s">
        <v>84</v>
      </c>
      <c r="AV993" s="13" t="s">
        <v>82</v>
      </c>
      <c r="AW993" s="13" t="s">
        <v>36</v>
      </c>
      <c r="AX993" s="13" t="s">
        <v>74</v>
      </c>
      <c r="AY993" s="243" t="s">
        <v>135</v>
      </c>
    </row>
    <row r="994" s="14" customFormat="1">
      <c r="A994" s="14"/>
      <c r="B994" s="244"/>
      <c r="C994" s="245"/>
      <c r="D994" s="235" t="s">
        <v>147</v>
      </c>
      <c r="E994" s="246" t="s">
        <v>19</v>
      </c>
      <c r="F994" s="247" t="s">
        <v>505</v>
      </c>
      <c r="G994" s="245"/>
      <c r="H994" s="248">
        <v>2.27</v>
      </c>
      <c r="I994" s="249"/>
      <c r="J994" s="245"/>
      <c r="K994" s="245"/>
      <c r="L994" s="250"/>
      <c r="M994" s="251"/>
      <c r="N994" s="252"/>
      <c r="O994" s="252"/>
      <c r="P994" s="252"/>
      <c r="Q994" s="252"/>
      <c r="R994" s="252"/>
      <c r="S994" s="252"/>
      <c r="T994" s="253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4" t="s">
        <v>147</v>
      </c>
      <c r="AU994" s="254" t="s">
        <v>84</v>
      </c>
      <c r="AV994" s="14" t="s">
        <v>84</v>
      </c>
      <c r="AW994" s="14" t="s">
        <v>36</v>
      </c>
      <c r="AX994" s="14" t="s">
        <v>74</v>
      </c>
      <c r="AY994" s="254" t="s">
        <v>135</v>
      </c>
    </row>
    <row r="995" s="13" customFormat="1">
      <c r="A995" s="13"/>
      <c r="B995" s="233"/>
      <c r="C995" s="234"/>
      <c r="D995" s="235" t="s">
        <v>147</v>
      </c>
      <c r="E995" s="236" t="s">
        <v>19</v>
      </c>
      <c r="F995" s="237" t="s">
        <v>436</v>
      </c>
      <c r="G995" s="234"/>
      <c r="H995" s="236" t="s">
        <v>19</v>
      </c>
      <c r="I995" s="238"/>
      <c r="J995" s="234"/>
      <c r="K995" s="234"/>
      <c r="L995" s="239"/>
      <c r="M995" s="240"/>
      <c r="N995" s="241"/>
      <c r="O995" s="241"/>
      <c r="P995" s="241"/>
      <c r="Q995" s="241"/>
      <c r="R995" s="241"/>
      <c r="S995" s="241"/>
      <c r="T995" s="242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3" t="s">
        <v>147</v>
      </c>
      <c r="AU995" s="243" t="s">
        <v>84</v>
      </c>
      <c r="AV995" s="13" t="s">
        <v>82</v>
      </c>
      <c r="AW995" s="13" t="s">
        <v>36</v>
      </c>
      <c r="AX995" s="13" t="s">
        <v>74</v>
      </c>
      <c r="AY995" s="243" t="s">
        <v>135</v>
      </c>
    </row>
    <row r="996" s="14" customFormat="1">
      <c r="A996" s="14"/>
      <c r="B996" s="244"/>
      <c r="C996" s="245"/>
      <c r="D996" s="235" t="s">
        <v>147</v>
      </c>
      <c r="E996" s="246" t="s">
        <v>19</v>
      </c>
      <c r="F996" s="247" t="s">
        <v>506</v>
      </c>
      <c r="G996" s="245"/>
      <c r="H996" s="248">
        <v>1</v>
      </c>
      <c r="I996" s="249"/>
      <c r="J996" s="245"/>
      <c r="K996" s="245"/>
      <c r="L996" s="250"/>
      <c r="M996" s="251"/>
      <c r="N996" s="252"/>
      <c r="O996" s="252"/>
      <c r="P996" s="252"/>
      <c r="Q996" s="252"/>
      <c r="R996" s="252"/>
      <c r="S996" s="252"/>
      <c r="T996" s="253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4" t="s">
        <v>147</v>
      </c>
      <c r="AU996" s="254" t="s">
        <v>84</v>
      </c>
      <c r="AV996" s="14" t="s">
        <v>84</v>
      </c>
      <c r="AW996" s="14" t="s">
        <v>36</v>
      </c>
      <c r="AX996" s="14" t="s">
        <v>74</v>
      </c>
      <c r="AY996" s="254" t="s">
        <v>135</v>
      </c>
    </row>
    <row r="997" s="13" customFormat="1">
      <c r="A997" s="13"/>
      <c r="B997" s="233"/>
      <c r="C997" s="234"/>
      <c r="D997" s="235" t="s">
        <v>147</v>
      </c>
      <c r="E997" s="236" t="s">
        <v>19</v>
      </c>
      <c r="F997" s="237" t="s">
        <v>438</v>
      </c>
      <c r="G997" s="234"/>
      <c r="H997" s="236" t="s">
        <v>19</v>
      </c>
      <c r="I997" s="238"/>
      <c r="J997" s="234"/>
      <c r="K997" s="234"/>
      <c r="L997" s="239"/>
      <c r="M997" s="240"/>
      <c r="N997" s="241"/>
      <c r="O997" s="241"/>
      <c r="P997" s="241"/>
      <c r="Q997" s="241"/>
      <c r="R997" s="241"/>
      <c r="S997" s="241"/>
      <c r="T997" s="242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3" t="s">
        <v>147</v>
      </c>
      <c r="AU997" s="243" t="s">
        <v>84</v>
      </c>
      <c r="AV997" s="13" t="s">
        <v>82</v>
      </c>
      <c r="AW997" s="13" t="s">
        <v>36</v>
      </c>
      <c r="AX997" s="13" t="s">
        <v>74</v>
      </c>
      <c r="AY997" s="243" t="s">
        <v>135</v>
      </c>
    </row>
    <row r="998" s="14" customFormat="1">
      <c r="A998" s="14"/>
      <c r="B998" s="244"/>
      <c r="C998" s="245"/>
      <c r="D998" s="235" t="s">
        <v>147</v>
      </c>
      <c r="E998" s="246" t="s">
        <v>19</v>
      </c>
      <c r="F998" s="247" t="s">
        <v>507</v>
      </c>
      <c r="G998" s="245"/>
      <c r="H998" s="248">
        <v>1.4199999999999999</v>
      </c>
      <c r="I998" s="249"/>
      <c r="J998" s="245"/>
      <c r="K998" s="245"/>
      <c r="L998" s="250"/>
      <c r="M998" s="251"/>
      <c r="N998" s="252"/>
      <c r="O998" s="252"/>
      <c r="P998" s="252"/>
      <c r="Q998" s="252"/>
      <c r="R998" s="252"/>
      <c r="S998" s="252"/>
      <c r="T998" s="253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54" t="s">
        <v>147</v>
      </c>
      <c r="AU998" s="254" t="s">
        <v>84</v>
      </c>
      <c r="AV998" s="14" t="s">
        <v>84</v>
      </c>
      <c r="AW998" s="14" t="s">
        <v>36</v>
      </c>
      <c r="AX998" s="14" t="s">
        <v>74</v>
      </c>
      <c r="AY998" s="254" t="s">
        <v>135</v>
      </c>
    </row>
    <row r="999" s="13" customFormat="1">
      <c r="A999" s="13"/>
      <c r="B999" s="233"/>
      <c r="C999" s="234"/>
      <c r="D999" s="235" t="s">
        <v>147</v>
      </c>
      <c r="E999" s="236" t="s">
        <v>19</v>
      </c>
      <c r="F999" s="237" t="s">
        <v>495</v>
      </c>
      <c r="G999" s="234"/>
      <c r="H999" s="236" t="s">
        <v>19</v>
      </c>
      <c r="I999" s="238"/>
      <c r="J999" s="234"/>
      <c r="K999" s="234"/>
      <c r="L999" s="239"/>
      <c r="M999" s="240"/>
      <c r="N999" s="241"/>
      <c r="O999" s="241"/>
      <c r="P999" s="241"/>
      <c r="Q999" s="241"/>
      <c r="R999" s="241"/>
      <c r="S999" s="241"/>
      <c r="T999" s="242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43" t="s">
        <v>147</v>
      </c>
      <c r="AU999" s="243" t="s">
        <v>84</v>
      </c>
      <c r="AV999" s="13" t="s">
        <v>82</v>
      </c>
      <c r="AW999" s="13" t="s">
        <v>36</v>
      </c>
      <c r="AX999" s="13" t="s">
        <v>74</v>
      </c>
      <c r="AY999" s="243" t="s">
        <v>135</v>
      </c>
    </row>
    <row r="1000" s="14" customFormat="1">
      <c r="A1000" s="14"/>
      <c r="B1000" s="244"/>
      <c r="C1000" s="245"/>
      <c r="D1000" s="235" t="s">
        <v>147</v>
      </c>
      <c r="E1000" s="246" t="s">
        <v>19</v>
      </c>
      <c r="F1000" s="247" t="s">
        <v>508</v>
      </c>
      <c r="G1000" s="245"/>
      <c r="H1000" s="248">
        <v>1.0800000000000001</v>
      </c>
      <c r="I1000" s="249"/>
      <c r="J1000" s="245"/>
      <c r="K1000" s="245"/>
      <c r="L1000" s="250"/>
      <c r="M1000" s="251"/>
      <c r="N1000" s="252"/>
      <c r="O1000" s="252"/>
      <c r="P1000" s="252"/>
      <c r="Q1000" s="252"/>
      <c r="R1000" s="252"/>
      <c r="S1000" s="252"/>
      <c r="T1000" s="253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4" t="s">
        <v>147</v>
      </c>
      <c r="AU1000" s="254" t="s">
        <v>84</v>
      </c>
      <c r="AV1000" s="14" t="s">
        <v>84</v>
      </c>
      <c r="AW1000" s="14" t="s">
        <v>36</v>
      </c>
      <c r="AX1000" s="14" t="s">
        <v>74</v>
      </c>
      <c r="AY1000" s="254" t="s">
        <v>135</v>
      </c>
    </row>
    <row r="1001" s="13" customFormat="1">
      <c r="A1001" s="13"/>
      <c r="B1001" s="233"/>
      <c r="C1001" s="234"/>
      <c r="D1001" s="235" t="s">
        <v>147</v>
      </c>
      <c r="E1001" s="236" t="s">
        <v>19</v>
      </c>
      <c r="F1001" s="237" t="s">
        <v>469</v>
      </c>
      <c r="G1001" s="234"/>
      <c r="H1001" s="236" t="s">
        <v>19</v>
      </c>
      <c r="I1001" s="238"/>
      <c r="J1001" s="234"/>
      <c r="K1001" s="234"/>
      <c r="L1001" s="239"/>
      <c r="M1001" s="240"/>
      <c r="N1001" s="241"/>
      <c r="O1001" s="241"/>
      <c r="P1001" s="241"/>
      <c r="Q1001" s="241"/>
      <c r="R1001" s="241"/>
      <c r="S1001" s="241"/>
      <c r="T1001" s="242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43" t="s">
        <v>147</v>
      </c>
      <c r="AU1001" s="243" t="s">
        <v>84</v>
      </c>
      <c r="AV1001" s="13" t="s">
        <v>82</v>
      </c>
      <c r="AW1001" s="13" t="s">
        <v>36</v>
      </c>
      <c r="AX1001" s="13" t="s">
        <v>74</v>
      </c>
      <c r="AY1001" s="243" t="s">
        <v>135</v>
      </c>
    </row>
    <row r="1002" s="14" customFormat="1">
      <c r="A1002" s="14"/>
      <c r="B1002" s="244"/>
      <c r="C1002" s="245"/>
      <c r="D1002" s="235" t="s">
        <v>147</v>
      </c>
      <c r="E1002" s="246" t="s">
        <v>19</v>
      </c>
      <c r="F1002" s="247" t="s">
        <v>509</v>
      </c>
      <c r="G1002" s="245"/>
      <c r="H1002" s="248">
        <v>1.28</v>
      </c>
      <c r="I1002" s="249"/>
      <c r="J1002" s="245"/>
      <c r="K1002" s="245"/>
      <c r="L1002" s="250"/>
      <c r="M1002" s="251"/>
      <c r="N1002" s="252"/>
      <c r="O1002" s="252"/>
      <c r="P1002" s="252"/>
      <c r="Q1002" s="252"/>
      <c r="R1002" s="252"/>
      <c r="S1002" s="252"/>
      <c r="T1002" s="253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54" t="s">
        <v>147</v>
      </c>
      <c r="AU1002" s="254" t="s">
        <v>84</v>
      </c>
      <c r="AV1002" s="14" t="s">
        <v>84</v>
      </c>
      <c r="AW1002" s="14" t="s">
        <v>36</v>
      </c>
      <c r="AX1002" s="14" t="s">
        <v>74</v>
      </c>
      <c r="AY1002" s="254" t="s">
        <v>135</v>
      </c>
    </row>
    <row r="1003" s="13" customFormat="1">
      <c r="A1003" s="13"/>
      <c r="B1003" s="233"/>
      <c r="C1003" s="234"/>
      <c r="D1003" s="235" t="s">
        <v>147</v>
      </c>
      <c r="E1003" s="236" t="s">
        <v>19</v>
      </c>
      <c r="F1003" s="237" t="s">
        <v>425</v>
      </c>
      <c r="G1003" s="234"/>
      <c r="H1003" s="236" t="s">
        <v>19</v>
      </c>
      <c r="I1003" s="238"/>
      <c r="J1003" s="234"/>
      <c r="K1003" s="234"/>
      <c r="L1003" s="239"/>
      <c r="M1003" s="240"/>
      <c r="N1003" s="241"/>
      <c r="O1003" s="241"/>
      <c r="P1003" s="241"/>
      <c r="Q1003" s="241"/>
      <c r="R1003" s="241"/>
      <c r="S1003" s="241"/>
      <c r="T1003" s="242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3" t="s">
        <v>147</v>
      </c>
      <c r="AU1003" s="243" t="s">
        <v>84</v>
      </c>
      <c r="AV1003" s="13" t="s">
        <v>82</v>
      </c>
      <c r="AW1003" s="13" t="s">
        <v>36</v>
      </c>
      <c r="AX1003" s="13" t="s">
        <v>74</v>
      </c>
      <c r="AY1003" s="243" t="s">
        <v>135</v>
      </c>
    </row>
    <row r="1004" s="14" customFormat="1">
      <c r="A1004" s="14"/>
      <c r="B1004" s="244"/>
      <c r="C1004" s="245"/>
      <c r="D1004" s="235" t="s">
        <v>147</v>
      </c>
      <c r="E1004" s="246" t="s">
        <v>19</v>
      </c>
      <c r="F1004" s="247" t="s">
        <v>510</v>
      </c>
      <c r="G1004" s="245"/>
      <c r="H1004" s="248">
        <v>2.5899999999999999</v>
      </c>
      <c r="I1004" s="249"/>
      <c r="J1004" s="245"/>
      <c r="K1004" s="245"/>
      <c r="L1004" s="250"/>
      <c r="M1004" s="251"/>
      <c r="N1004" s="252"/>
      <c r="O1004" s="252"/>
      <c r="P1004" s="252"/>
      <c r="Q1004" s="252"/>
      <c r="R1004" s="252"/>
      <c r="S1004" s="252"/>
      <c r="T1004" s="253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54" t="s">
        <v>147</v>
      </c>
      <c r="AU1004" s="254" t="s">
        <v>84</v>
      </c>
      <c r="AV1004" s="14" t="s">
        <v>84</v>
      </c>
      <c r="AW1004" s="14" t="s">
        <v>36</v>
      </c>
      <c r="AX1004" s="14" t="s">
        <v>74</v>
      </c>
      <c r="AY1004" s="254" t="s">
        <v>135</v>
      </c>
    </row>
    <row r="1005" s="15" customFormat="1">
      <c r="A1005" s="15"/>
      <c r="B1005" s="255"/>
      <c r="C1005" s="256"/>
      <c r="D1005" s="235" t="s">
        <v>147</v>
      </c>
      <c r="E1005" s="257" t="s">
        <v>19</v>
      </c>
      <c r="F1005" s="258" t="s">
        <v>152</v>
      </c>
      <c r="G1005" s="256"/>
      <c r="H1005" s="259">
        <v>18.369999999999997</v>
      </c>
      <c r="I1005" s="260"/>
      <c r="J1005" s="256"/>
      <c r="K1005" s="256"/>
      <c r="L1005" s="261"/>
      <c r="M1005" s="262"/>
      <c r="N1005" s="263"/>
      <c r="O1005" s="263"/>
      <c r="P1005" s="263"/>
      <c r="Q1005" s="263"/>
      <c r="R1005" s="263"/>
      <c r="S1005" s="263"/>
      <c r="T1005" s="264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T1005" s="265" t="s">
        <v>147</v>
      </c>
      <c r="AU1005" s="265" t="s">
        <v>84</v>
      </c>
      <c r="AV1005" s="15" t="s">
        <v>143</v>
      </c>
      <c r="AW1005" s="15" t="s">
        <v>36</v>
      </c>
      <c r="AX1005" s="15" t="s">
        <v>82</v>
      </c>
      <c r="AY1005" s="265" t="s">
        <v>135</v>
      </c>
    </row>
    <row r="1006" s="2" customFormat="1" ht="16.5" customHeight="1">
      <c r="A1006" s="41"/>
      <c r="B1006" s="42"/>
      <c r="C1006" s="215" t="s">
        <v>775</v>
      </c>
      <c r="D1006" s="215" t="s">
        <v>138</v>
      </c>
      <c r="E1006" s="216" t="s">
        <v>776</v>
      </c>
      <c r="F1006" s="217" t="s">
        <v>777</v>
      </c>
      <c r="G1006" s="218" t="s">
        <v>314</v>
      </c>
      <c r="H1006" s="219">
        <v>20</v>
      </c>
      <c r="I1006" s="220"/>
      <c r="J1006" s="221">
        <f>ROUND(I1006*H1006,2)</f>
        <v>0</v>
      </c>
      <c r="K1006" s="217" t="s">
        <v>142</v>
      </c>
      <c r="L1006" s="47"/>
      <c r="M1006" s="222" t="s">
        <v>19</v>
      </c>
      <c r="N1006" s="223" t="s">
        <v>45</v>
      </c>
      <c r="O1006" s="87"/>
      <c r="P1006" s="224">
        <f>O1006*H1006</f>
        <v>0</v>
      </c>
      <c r="Q1006" s="224">
        <v>0.00021000000000000001</v>
      </c>
      <c r="R1006" s="224">
        <f>Q1006*H1006</f>
        <v>0.0042000000000000006</v>
      </c>
      <c r="S1006" s="224">
        <v>0</v>
      </c>
      <c r="T1006" s="225">
        <f>S1006*H1006</f>
        <v>0</v>
      </c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R1006" s="226" t="s">
        <v>278</v>
      </c>
      <c r="AT1006" s="226" t="s">
        <v>138</v>
      </c>
      <c r="AU1006" s="226" t="s">
        <v>84</v>
      </c>
      <c r="AY1006" s="20" t="s">
        <v>135</v>
      </c>
      <c r="BE1006" s="227">
        <f>IF(N1006="základní",J1006,0)</f>
        <v>0</v>
      </c>
      <c r="BF1006" s="227">
        <f>IF(N1006="snížená",J1006,0)</f>
        <v>0</v>
      </c>
      <c r="BG1006" s="227">
        <f>IF(N1006="zákl. přenesená",J1006,0)</f>
        <v>0</v>
      </c>
      <c r="BH1006" s="227">
        <f>IF(N1006="sníž. přenesená",J1006,0)</f>
        <v>0</v>
      </c>
      <c r="BI1006" s="227">
        <f>IF(N1006="nulová",J1006,0)</f>
        <v>0</v>
      </c>
      <c r="BJ1006" s="20" t="s">
        <v>82</v>
      </c>
      <c r="BK1006" s="227">
        <f>ROUND(I1006*H1006,2)</f>
        <v>0</v>
      </c>
      <c r="BL1006" s="20" t="s">
        <v>278</v>
      </c>
      <c r="BM1006" s="226" t="s">
        <v>778</v>
      </c>
    </row>
    <row r="1007" s="2" customFormat="1">
      <c r="A1007" s="41"/>
      <c r="B1007" s="42"/>
      <c r="C1007" s="43"/>
      <c r="D1007" s="228" t="s">
        <v>145</v>
      </c>
      <c r="E1007" s="43"/>
      <c r="F1007" s="229" t="s">
        <v>779</v>
      </c>
      <c r="G1007" s="43"/>
      <c r="H1007" s="43"/>
      <c r="I1007" s="230"/>
      <c r="J1007" s="43"/>
      <c r="K1007" s="43"/>
      <c r="L1007" s="47"/>
      <c r="M1007" s="231"/>
      <c r="N1007" s="232"/>
      <c r="O1007" s="87"/>
      <c r="P1007" s="87"/>
      <c r="Q1007" s="87"/>
      <c r="R1007" s="87"/>
      <c r="S1007" s="87"/>
      <c r="T1007" s="88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T1007" s="20" t="s">
        <v>145</v>
      </c>
      <c r="AU1007" s="20" t="s">
        <v>84</v>
      </c>
    </row>
    <row r="1008" s="13" customFormat="1">
      <c r="A1008" s="13"/>
      <c r="B1008" s="233"/>
      <c r="C1008" s="234"/>
      <c r="D1008" s="235" t="s">
        <v>147</v>
      </c>
      <c r="E1008" s="236" t="s">
        <v>19</v>
      </c>
      <c r="F1008" s="237" t="s">
        <v>366</v>
      </c>
      <c r="G1008" s="234"/>
      <c r="H1008" s="236" t="s">
        <v>19</v>
      </c>
      <c r="I1008" s="238"/>
      <c r="J1008" s="234"/>
      <c r="K1008" s="234"/>
      <c r="L1008" s="239"/>
      <c r="M1008" s="240"/>
      <c r="N1008" s="241"/>
      <c r="O1008" s="241"/>
      <c r="P1008" s="241"/>
      <c r="Q1008" s="241"/>
      <c r="R1008" s="241"/>
      <c r="S1008" s="241"/>
      <c r="T1008" s="242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43" t="s">
        <v>147</v>
      </c>
      <c r="AU1008" s="243" t="s">
        <v>84</v>
      </c>
      <c r="AV1008" s="13" t="s">
        <v>82</v>
      </c>
      <c r="AW1008" s="13" t="s">
        <v>36</v>
      </c>
      <c r="AX1008" s="13" t="s">
        <v>74</v>
      </c>
      <c r="AY1008" s="243" t="s">
        <v>135</v>
      </c>
    </row>
    <row r="1009" s="13" customFormat="1">
      <c r="A1009" s="13"/>
      <c r="B1009" s="233"/>
      <c r="C1009" s="234"/>
      <c r="D1009" s="235" t="s">
        <v>147</v>
      </c>
      <c r="E1009" s="236" t="s">
        <v>19</v>
      </c>
      <c r="F1009" s="237" t="s">
        <v>412</v>
      </c>
      <c r="G1009" s="234"/>
      <c r="H1009" s="236" t="s">
        <v>19</v>
      </c>
      <c r="I1009" s="238"/>
      <c r="J1009" s="234"/>
      <c r="K1009" s="234"/>
      <c r="L1009" s="239"/>
      <c r="M1009" s="240"/>
      <c r="N1009" s="241"/>
      <c r="O1009" s="241"/>
      <c r="P1009" s="241"/>
      <c r="Q1009" s="241"/>
      <c r="R1009" s="241"/>
      <c r="S1009" s="241"/>
      <c r="T1009" s="242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43" t="s">
        <v>147</v>
      </c>
      <c r="AU1009" s="243" t="s">
        <v>84</v>
      </c>
      <c r="AV1009" s="13" t="s">
        <v>82</v>
      </c>
      <c r="AW1009" s="13" t="s">
        <v>36</v>
      </c>
      <c r="AX1009" s="13" t="s">
        <v>74</v>
      </c>
      <c r="AY1009" s="243" t="s">
        <v>135</v>
      </c>
    </row>
    <row r="1010" s="14" customFormat="1">
      <c r="A1010" s="14"/>
      <c r="B1010" s="244"/>
      <c r="C1010" s="245"/>
      <c r="D1010" s="235" t="s">
        <v>147</v>
      </c>
      <c r="E1010" s="246" t="s">
        <v>19</v>
      </c>
      <c r="F1010" s="247" t="s">
        <v>143</v>
      </c>
      <c r="G1010" s="245"/>
      <c r="H1010" s="248">
        <v>4</v>
      </c>
      <c r="I1010" s="249"/>
      <c r="J1010" s="245"/>
      <c r="K1010" s="245"/>
      <c r="L1010" s="250"/>
      <c r="M1010" s="251"/>
      <c r="N1010" s="252"/>
      <c r="O1010" s="252"/>
      <c r="P1010" s="252"/>
      <c r="Q1010" s="252"/>
      <c r="R1010" s="252"/>
      <c r="S1010" s="252"/>
      <c r="T1010" s="253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54" t="s">
        <v>147</v>
      </c>
      <c r="AU1010" s="254" t="s">
        <v>84</v>
      </c>
      <c r="AV1010" s="14" t="s">
        <v>84</v>
      </c>
      <c r="AW1010" s="14" t="s">
        <v>36</v>
      </c>
      <c r="AX1010" s="14" t="s">
        <v>74</v>
      </c>
      <c r="AY1010" s="254" t="s">
        <v>135</v>
      </c>
    </row>
    <row r="1011" s="13" customFormat="1">
      <c r="A1011" s="13"/>
      <c r="B1011" s="233"/>
      <c r="C1011" s="234"/>
      <c r="D1011" s="235" t="s">
        <v>147</v>
      </c>
      <c r="E1011" s="236" t="s">
        <v>19</v>
      </c>
      <c r="F1011" s="237" t="s">
        <v>417</v>
      </c>
      <c r="G1011" s="234"/>
      <c r="H1011" s="236" t="s">
        <v>19</v>
      </c>
      <c r="I1011" s="238"/>
      <c r="J1011" s="234"/>
      <c r="K1011" s="234"/>
      <c r="L1011" s="239"/>
      <c r="M1011" s="240"/>
      <c r="N1011" s="241"/>
      <c r="O1011" s="241"/>
      <c r="P1011" s="241"/>
      <c r="Q1011" s="241"/>
      <c r="R1011" s="241"/>
      <c r="S1011" s="241"/>
      <c r="T1011" s="242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3" t="s">
        <v>147</v>
      </c>
      <c r="AU1011" s="243" t="s">
        <v>84</v>
      </c>
      <c r="AV1011" s="13" t="s">
        <v>82</v>
      </c>
      <c r="AW1011" s="13" t="s">
        <v>36</v>
      </c>
      <c r="AX1011" s="13" t="s">
        <v>74</v>
      </c>
      <c r="AY1011" s="243" t="s">
        <v>135</v>
      </c>
    </row>
    <row r="1012" s="14" customFormat="1">
      <c r="A1012" s="14"/>
      <c r="B1012" s="244"/>
      <c r="C1012" s="245"/>
      <c r="D1012" s="235" t="s">
        <v>147</v>
      </c>
      <c r="E1012" s="246" t="s">
        <v>19</v>
      </c>
      <c r="F1012" s="247" t="s">
        <v>143</v>
      </c>
      <c r="G1012" s="245"/>
      <c r="H1012" s="248">
        <v>4</v>
      </c>
      <c r="I1012" s="249"/>
      <c r="J1012" s="245"/>
      <c r="K1012" s="245"/>
      <c r="L1012" s="250"/>
      <c r="M1012" s="251"/>
      <c r="N1012" s="252"/>
      <c r="O1012" s="252"/>
      <c r="P1012" s="252"/>
      <c r="Q1012" s="252"/>
      <c r="R1012" s="252"/>
      <c r="S1012" s="252"/>
      <c r="T1012" s="253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4" t="s">
        <v>147</v>
      </c>
      <c r="AU1012" s="254" t="s">
        <v>84</v>
      </c>
      <c r="AV1012" s="14" t="s">
        <v>84</v>
      </c>
      <c r="AW1012" s="14" t="s">
        <v>36</v>
      </c>
      <c r="AX1012" s="14" t="s">
        <v>74</v>
      </c>
      <c r="AY1012" s="254" t="s">
        <v>135</v>
      </c>
    </row>
    <row r="1013" s="13" customFormat="1">
      <c r="A1013" s="13"/>
      <c r="B1013" s="233"/>
      <c r="C1013" s="234"/>
      <c r="D1013" s="235" t="s">
        <v>147</v>
      </c>
      <c r="E1013" s="236" t="s">
        <v>19</v>
      </c>
      <c r="F1013" s="237" t="s">
        <v>419</v>
      </c>
      <c r="G1013" s="234"/>
      <c r="H1013" s="236" t="s">
        <v>19</v>
      </c>
      <c r="I1013" s="238"/>
      <c r="J1013" s="234"/>
      <c r="K1013" s="234"/>
      <c r="L1013" s="239"/>
      <c r="M1013" s="240"/>
      <c r="N1013" s="241"/>
      <c r="O1013" s="241"/>
      <c r="P1013" s="241"/>
      <c r="Q1013" s="241"/>
      <c r="R1013" s="241"/>
      <c r="S1013" s="241"/>
      <c r="T1013" s="242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3" t="s">
        <v>147</v>
      </c>
      <c r="AU1013" s="243" t="s">
        <v>84</v>
      </c>
      <c r="AV1013" s="13" t="s">
        <v>82</v>
      </c>
      <c r="AW1013" s="13" t="s">
        <v>36</v>
      </c>
      <c r="AX1013" s="13" t="s">
        <v>74</v>
      </c>
      <c r="AY1013" s="243" t="s">
        <v>135</v>
      </c>
    </row>
    <row r="1014" s="14" customFormat="1">
      <c r="A1014" s="14"/>
      <c r="B1014" s="244"/>
      <c r="C1014" s="245"/>
      <c r="D1014" s="235" t="s">
        <v>147</v>
      </c>
      <c r="E1014" s="246" t="s">
        <v>19</v>
      </c>
      <c r="F1014" s="247" t="s">
        <v>84</v>
      </c>
      <c r="G1014" s="245"/>
      <c r="H1014" s="248">
        <v>2</v>
      </c>
      <c r="I1014" s="249"/>
      <c r="J1014" s="245"/>
      <c r="K1014" s="245"/>
      <c r="L1014" s="250"/>
      <c r="M1014" s="251"/>
      <c r="N1014" s="252"/>
      <c r="O1014" s="252"/>
      <c r="P1014" s="252"/>
      <c r="Q1014" s="252"/>
      <c r="R1014" s="252"/>
      <c r="S1014" s="252"/>
      <c r="T1014" s="253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54" t="s">
        <v>147</v>
      </c>
      <c r="AU1014" s="254" t="s">
        <v>84</v>
      </c>
      <c r="AV1014" s="14" t="s">
        <v>84</v>
      </c>
      <c r="AW1014" s="14" t="s">
        <v>36</v>
      </c>
      <c r="AX1014" s="14" t="s">
        <v>74</v>
      </c>
      <c r="AY1014" s="254" t="s">
        <v>135</v>
      </c>
    </row>
    <row r="1015" s="13" customFormat="1">
      <c r="A1015" s="13"/>
      <c r="B1015" s="233"/>
      <c r="C1015" s="234"/>
      <c r="D1015" s="235" t="s">
        <v>147</v>
      </c>
      <c r="E1015" s="236" t="s">
        <v>19</v>
      </c>
      <c r="F1015" s="237" t="s">
        <v>436</v>
      </c>
      <c r="G1015" s="234"/>
      <c r="H1015" s="236" t="s">
        <v>19</v>
      </c>
      <c r="I1015" s="238"/>
      <c r="J1015" s="234"/>
      <c r="K1015" s="234"/>
      <c r="L1015" s="239"/>
      <c r="M1015" s="240"/>
      <c r="N1015" s="241"/>
      <c r="O1015" s="241"/>
      <c r="P1015" s="241"/>
      <c r="Q1015" s="241"/>
      <c r="R1015" s="241"/>
      <c r="S1015" s="241"/>
      <c r="T1015" s="242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43" t="s">
        <v>147</v>
      </c>
      <c r="AU1015" s="243" t="s">
        <v>84</v>
      </c>
      <c r="AV1015" s="13" t="s">
        <v>82</v>
      </c>
      <c r="AW1015" s="13" t="s">
        <v>36</v>
      </c>
      <c r="AX1015" s="13" t="s">
        <v>74</v>
      </c>
      <c r="AY1015" s="243" t="s">
        <v>135</v>
      </c>
    </row>
    <row r="1016" s="14" customFormat="1">
      <c r="A1016" s="14"/>
      <c r="B1016" s="244"/>
      <c r="C1016" s="245"/>
      <c r="D1016" s="235" t="s">
        <v>147</v>
      </c>
      <c r="E1016" s="246" t="s">
        <v>19</v>
      </c>
      <c r="F1016" s="247" t="s">
        <v>84</v>
      </c>
      <c r="G1016" s="245"/>
      <c r="H1016" s="248">
        <v>2</v>
      </c>
      <c r="I1016" s="249"/>
      <c r="J1016" s="245"/>
      <c r="K1016" s="245"/>
      <c r="L1016" s="250"/>
      <c r="M1016" s="251"/>
      <c r="N1016" s="252"/>
      <c r="O1016" s="252"/>
      <c r="P1016" s="252"/>
      <c r="Q1016" s="252"/>
      <c r="R1016" s="252"/>
      <c r="S1016" s="252"/>
      <c r="T1016" s="253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54" t="s">
        <v>147</v>
      </c>
      <c r="AU1016" s="254" t="s">
        <v>84</v>
      </c>
      <c r="AV1016" s="14" t="s">
        <v>84</v>
      </c>
      <c r="AW1016" s="14" t="s">
        <v>36</v>
      </c>
      <c r="AX1016" s="14" t="s">
        <v>74</v>
      </c>
      <c r="AY1016" s="254" t="s">
        <v>135</v>
      </c>
    </row>
    <row r="1017" s="13" customFormat="1">
      <c r="A1017" s="13"/>
      <c r="B1017" s="233"/>
      <c r="C1017" s="234"/>
      <c r="D1017" s="235" t="s">
        <v>147</v>
      </c>
      <c r="E1017" s="236" t="s">
        <v>19</v>
      </c>
      <c r="F1017" s="237" t="s">
        <v>438</v>
      </c>
      <c r="G1017" s="234"/>
      <c r="H1017" s="236" t="s">
        <v>19</v>
      </c>
      <c r="I1017" s="238"/>
      <c r="J1017" s="234"/>
      <c r="K1017" s="234"/>
      <c r="L1017" s="239"/>
      <c r="M1017" s="240"/>
      <c r="N1017" s="241"/>
      <c r="O1017" s="241"/>
      <c r="P1017" s="241"/>
      <c r="Q1017" s="241"/>
      <c r="R1017" s="241"/>
      <c r="S1017" s="241"/>
      <c r="T1017" s="242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3" t="s">
        <v>147</v>
      </c>
      <c r="AU1017" s="243" t="s">
        <v>84</v>
      </c>
      <c r="AV1017" s="13" t="s">
        <v>82</v>
      </c>
      <c r="AW1017" s="13" t="s">
        <v>36</v>
      </c>
      <c r="AX1017" s="13" t="s">
        <v>74</v>
      </c>
      <c r="AY1017" s="243" t="s">
        <v>135</v>
      </c>
    </row>
    <row r="1018" s="14" customFormat="1">
      <c r="A1018" s="14"/>
      <c r="B1018" s="244"/>
      <c r="C1018" s="245"/>
      <c r="D1018" s="235" t="s">
        <v>147</v>
      </c>
      <c r="E1018" s="246" t="s">
        <v>19</v>
      </c>
      <c r="F1018" s="247" t="s">
        <v>84</v>
      </c>
      <c r="G1018" s="245"/>
      <c r="H1018" s="248">
        <v>2</v>
      </c>
      <c r="I1018" s="249"/>
      <c r="J1018" s="245"/>
      <c r="K1018" s="245"/>
      <c r="L1018" s="250"/>
      <c r="M1018" s="251"/>
      <c r="N1018" s="252"/>
      <c r="O1018" s="252"/>
      <c r="P1018" s="252"/>
      <c r="Q1018" s="252"/>
      <c r="R1018" s="252"/>
      <c r="S1018" s="252"/>
      <c r="T1018" s="253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54" t="s">
        <v>147</v>
      </c>
      <c r="AU1018" s="254" t="s">
        <v>84</v>
      </c>
      <c r="AV1018" s="14" t="s">
        <v>84</v>
      </c>
      <c r="AW1018" s="14" t="s">
        <v>36</v>
      </c>
      <c r="AX1018" s="14" t="s">
        <v>74</v>
      </c>
      <c r="AY1018" s="254" t="s">
        <v>135</v>
      </c>
    </row>
    <row r="1019" s="13" customFormat="1">
      <c r="A1019" s="13"/>
      <c r="B1019" s="233"/>
      <c r="C1019" s="234"/>
      <c r="D1019" s="235" t="s">
        <v>147</v>
      </c>
      <c r="E1019" s="236" t="s">
        <v>19</v>
      </c>
      <c r="F1019" s="237" t="s">
        <v>469</v>
      </c>
      <c r="G1019" s="234"/>
      <c r="H1019" s="236" t="s">
        <v>19</v>
      </c>
      <c r="I1019" s="238"/>
      <c r="J1019" s="234"/>
      <c r="K1019" s="234"/>
      <c r="L1019" s="239"/>
      <c r="M1019" s="240"/>
      <c r="N1019" s="241"/>
      <c r="O1019" s="241"/>
      <c r="P1019" s="241"/>
      <c r="Q1019" s="241"/>
      <c r="R1019" s="241"/>
      <c r="S1019" s="241"/>
      <c r="T1019" s="242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43" t="s">
        <v>147</v>
      </c>
      <c r="AU1019" s="243" t="s">
        <v>84</v>
      </c>
      <c r="AV1019" s="13" t="s">
        <v>82</v>
      </c>
      <c r="AW1019" s="13" t="s">
        <v>36</v>
      </c>
      <c r="AX1019" s="13" t="s">
        <v>74</v>
      </c>
      <c r="AY1019" s="243" t="s">
        <v>135</v>
      </c>
    </row>
    <row r="1020" s="14" customFormat="1">
      <c r="A1020" s="14"/>
      <c r="B1020" s="244"/>
      <c r="C1020" s="245"/>
      <c r="D1020" s="235" t="s">
        <v>147</v>
      </c>
      <c r="E1020" s="246" t="s">
        <v>19</v>
      </c>
      <c r="F1020" s="247" t="s">
        <v>84</v>
      </c>
      <c r="G1020" s="245"/>
      <c r="H1020" s="248">
        <v>2</v>
      </c>
      <c r="I1020" s="249"/>
      <c r="J1020" s="245"/>
      <c r="K1020" s="245"/>
      <c r="L1020" s="250"/>
      <c r="M1020" s="251"/>
      <c r="N1020" s="252"/>
      <c r="O1020" s="252"/>
      <c r="P1020" s="252"/>
      <c r="Q1020" s="252"/>
      <c r="R1020" s="252"/>
      <c r="S1020" s="252"/>
      <c r="T1020" s="253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4" t="s">
        <v>147</v>
      </c>
      <c r="AU1020" s="254" t="s">
        <v>84</v>
      </c>
      <c r="AV1020" s="14" t="s">
        <v>84</v>
      </c>
      <c r="AW1020" s="14" t="s">
        <v>36</v>
      </c>
      <c r="AX1020" s="14" t="s">
        <v>74</v>
      </c>
      <c r="AY1020" s="254" t="s">
        <v>135</v>
      </c>
    </row>
    <row r="1021" s="13" customFormat="1">
      <c r="A1021" s="13"/>
      <c r="B1021" s="233"/>
      <c r="C1021" s="234"/>
      <c r="D1021" s="235" t="s">
        <v>147</v>
      </c>
      <c r="E1021" s="236" t="s">
        <v>19</v>
      </c>
      <c r="F1021" s="237" t="s">
        <v>425</v>
      </c>
      <c r="G1021" s="234"/>
      <c r="H1021" s="236" t="s">
        <v>19</v>
      </c>
      <c r="I1021" s="238"/>
      <c r="J1021" s="234"/>
      <c r="K1021" s="234"/>
      <c r="L1021" s="239"/>
      <c r="M1021" s="240"/>
      <c r="N1021" s="241"/>
      <c r="O1021" s="241"/>
      <c r="P1021" s="241"/>
      <c r="Q1021" s="241"/>
      <c r="R1021" s="241"/>
      <c r="S1021" s="241"/>
      <c r="T1021" s="242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43" t="s">
        <v>147</v>
      </c>
      <c r="AU1021" s="243" t="s">
        <v>84</v>
      </c>
      <c r="AV1021" s="13" t="s">
        <v>82</v>
      </c>
      <c r="AW1021" s="13" t="s">
        <v>36</v>
      </c>
      <c r="AX1021" s="13" t="s">
        <v>74</v>
      </c>
      <c r="AY1021" s="243" t="s">
        <v>135</v>
      </c>
    </row>
    <row r="1022" s="14" customFormat="1">
      <c r="A1022" s="14"/>
      <c r="B1022" s="244"/>
      <c r="C1022" s="245"/>
      <c r="D1022" s="235" t="s">
        <v>147</v>
      </c>
      <c r="E1022" s="246" t="s">
        <v>19</v>
      </c>
      <c r="F1022" s="247" t="s">
        <v>143</v>
      </c>
      <c r="G1022" s="245"/>
      <c r="H1022" s="248">
        <v>4</v>
      </c>
      <c r="I1022" s="249"/>
      <c r="J1022" s="245"/>
      <c r="K1022" s="245"/>
      <c r="L1022" s="250"/>
      <c r="M1022" s="251"/>
      <c r="N1022" s="252"/>
      <c r="O1022" s="252"/>
      <c r="P1022" s="252"/>
      <c r="Q1022" s="252"/>
      <c r="R1022" s="252"/>
      <c r="S1022" s="252"/>
      <c r="T1022" s="253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54" t="s">
        <v>147</v>
      </c>
      <c r="AU1022" s="254" t="s">
        <v>84</v>
      </c>
      <c r="AV1022" s="14" t="s">
        <v>84</v>
      </c>
      <c r="AW1022" s="14" t="s">
        <v>36</v>
      </c>
      <c r="AX1022" s="14" t="s">
        <v>74</v>
      </c>
      <c r="AY1022" s="254" t="s">
        <v>135</v>
      </c>
    </row>
    <row r="1023" s="15" customFormat="1">
      <c r="A1023" s="15"/>
      <c r="B1023" s="255"/>
      <c r="C1023" s="256"/>
      <c r="D1023" s="235" t="s">
        <v>147</v>
      </c>
      <c r="E1023" s="257" t="s">
        <v>19</v>
      </c>
      <c r="F1023" s="258" t="s">
        <v>152</v>
      </c>
      <c r="G1023" s="256"/>
      <c r="H1023" s="259">
        <v>20</v>
      </c>
      <c r="I1023" s="260"/>
      <c r="J1023" s="256"/>
      <c r="K1023" s="256"/>
      <c r="L1023" s="261"/>
      <c r="M1023" s="262"/>
      <c r="N1023" s="263"/>
      <c r="O1023" s="263"/>
      <c r="P1023" s="263"/>
      <c r="Q1023" s="263"/>
      <c r="R1023" s="263"/>
      <c r="S1023" s="263"/>
      <c r="T1023" s="264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T1023" s="265" t="s">
        <v>147</v>
      </c>
      <c r="AU1023" s="265" t="s">
        <v>84</v>
      </c>
      <c r="AV1023" s="15" t="s">
        <v>143</v>
      </c>
      <c r="AW1023" s="15" t="s">
        <v>36</v>
      </c>
      <c r="AX1023" s="15" t="s">
        <v>82</v>
      </c>
      <c r="AY1023" s="265" t="s">
        <v>135</v>
      </c>
    </row>
    <row r="1024" s="2" customFormat="1" ht="16.5" customHeight="1">
      <c r="A1024" s="41"/>
      <c r="B1024" s="42"/>
      <c r="C1024" s="215" t="s">
        <v>780</v>
      </c>
      <c r="D1024" s="215" t="s">
        <v>138</v>
      </c>
      <c r="E1024" s="216" t="s">
        <v>781</v>
      </c>
      <c r="F1024" s="217" t="s">
        <v>782</v>
      </c>
      <c r="G1024" s="218" t="s">
        <v>211</v>
      </c>
      <c r="H1024" s="219">
        <v>34.039999999999999</v>
      </c>
      <c r="I1024" s="220"/>
      <c r="J1024" s="221">
        <f>ROUND(I1024*H1024,2)</f>
        <v>0</v>
      </c>
      <c r="K1024" s="217" t="s">
        <v>142</v>
      </c>
      <c r="L1024" s="47"/>
      <c r="M1024" s="222" t="s">
        <v>19</v>
      </c>
      <c r="N1024" s="223" t="s">
        <v>45</v>
      </c>
      <c r="O1024" s="87"/>
      <c r="P1024" s="224">
        <f>O1024*H1024</f>
        <v>0</v>
      </c>
      <c r="Q1024" s="224">
        <v>0.00142</v>
      </c>
      <c r="R1024" s="224">
        <f>Q1024*H1024</f>
        <v>0.048336799999999999</v>
      </c>
      <c r="S1024" s="224">
        <v>0</v>
      </c>
      <c r="T1024" s="225">
        <f>S1024*H1024</f>
        <v>0</v>
      </c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R1024" s="226" t="s">
        <v>278</v>
      </c>
      <c r="AT1024" s="226" t="s">
        <v>138</v>
      </c>
      <c r="AU1024" s="226" t="s">
        <v>84</v>
      </c>
      <c r="AY1024" s="20" t="s">
        <v>135</v>
      </c>
      <c r="BE1024" s="227">
        <f>IF(N1024="základní",J1024,0)</f>
        <v>0</v>
      </c>
      <c r="BF1024" s="227">
        <f>IF(N1024="snížená",J1024,0)</f>
        <v>0</v>
      </c>
      <c r="BG1024" s="227">
        <f>IF(N1024="zákl. přenesená",J1024,0)</f>
        <v>0</v>
      </c>
      <c r="BH1024" s="227">
        <f>IF(N1024="sníž. přenesená",J1024,0)</f>
        <v>0</v>
      </c>
      <c r="BI1024" s="227">
        <f>IF(N1024="nulová",J1024,0)</f>
        <v>0</v>
      </c>
      <c r="BJ1024" s="20" t="s">
        <v>82</v>
      </c>
      <c r="BK1024" s="227">
        <f>ROUND(I1024*H1024,2)</f>
        <v>0</v>
      </c>
      <c r="BL1024" s="20" t="s">
        <v>278</v>
      </c>
      <c r="BM1024" s="226" t="s">
        <v>783</v>
      </c>
    </row>
    <row r="1025" s="2" customFormat="1">
      <c r="A1025" s="41"/>
      <c r="B1025" s="42"/>
      <c r="C1025" s="43"/>
      <c r="D1025" s="228" t="s">
        <v>145</v>
      </c>
      <c r="E1025" s="43"/>
      <c r="F1025" s="229" t="s">
        <v>784</v>
      </c>
      <c r="G1025" s="43"/>
      <c r="H1025" s="43"/>
      <c r="I1025" s="230"/>
      <c r="J1025" s="43"/>
      <c r="K1025" s="43"/>
      <c r="L1025" s="47"/>
      <c r="M1025" s="231"/>
      <c r="N1025" s="232"/>
      <c r="O1025" s="87"/>
      <c r="P1025" s="87"/>
      <c r="Q1025" s="87"/>
      <c r="R1025" s="87"/>
      <c r="S1025" s="87"/>
      <c r="T1025" s="88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T1025" s="20" t="s">
        <v>145</v>
      </c>
      <c r="AU1025" s="20" t="s">
        <v>84</v>
      </c>
    </row>
    <row r="1026" s="13" customFormat="1">
      <c r="A1026" s="13"/>
      <c r="B1026" s="233"/>
      <c r="C1026" s="234"/>
      <c r="D1026" s="235" t="s">
        <v>147</v>
      </c>
      <c r="E1026" s="236" t="s">
        <v>19</v>
      </c>
      <c r="F1026" s="237" t="s">
        <v>366</v>
      </c>
      <c r="G1026" s="234"/>
      <c r="H1026" s="236" t="s">
        <v>19</v>
      </c>
      <c r="I1026" s="238"/>
      <c r="J1026" s="234"/>
      <c r="K1026" s="234"/>
      <c r="L1026" s="239"/>
      <c r="M1026" s="240"/>
      <c r="N1026" s="241"/>
      <c r="O1026" s="241"/>
      <c r="P1026" s="241"/>
      <c r="Q1026" s="241"/>
      <c r="R1026" s="241"/>
      <c r="S1026" s="241"/>
      <c r="T1026" s="242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3" t="s">
        <v>147</v>
      </c>
      <c r="AU1026" s="243" t="s">
        <v>84</v>
      </c>
      <c r="AV1026" s="13" t="s">
        <v>82</v>
      </c>
      <c r="AW1026" s="13" t="s">
        <v>36</v>
      </c>
      <c r="AX1026" s="13" t="s">
        <v>74</v>
      </c>
      <c r="AY1026" s="243" t="s">
        <v>135</v>
      </c>
    </row>
    <row r="1027" s="13" customFormat="1">
      <c r="A1027" s="13"/>
      <c r="B1027" s="233"/>
      <c r="C1027" s="234"/>
      <c r="D1027" s="235" t="s">
        <v>147</v>
      </c>
      <c r="E1027" s="236" t="s">
        <v>19</v>
      </c>
      <c r="F1027" s="237" t="s">
        <v>412</v>
      </c>
      <c r="G1027" s="234"/>
      <c r="H1027" s="236" t="s">
        <v>19</v>
      </c>
      <c r="I1027" s="238"/>
      <c r="J1027" s="234"/>
      <c r="K1027" s="234"/>
      <c r="L1027" s="239"/>
      <c r="M1027" s="240"/>
      <c r="N1027" s="241"/>
      <c r="O1027" s="241"/>
      <c r="P1027" s="241"/>
      <c r="Q1027" s="241"/>
      <c r="R1027" s="241"/>
      <c r="S1027" s="241"/>
      <c r="T1027" s="242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43" t="s">
        <v>147</v>
      </c>
      <c r="AU1027" s="243" t="s">
        <v>84</v>
      </c>
      <c r="AV1027" s="13" t="s">
        <v>82</v>
      </c>
      <c r="AW1027" s="13" t="s">
        <v>36</v>
      </c>
      <c r="AX1027" s="13" t="s">
        <v>74</v>
      </c>
      <c r="AY1027" s="243" t="s">
        <v>135</v>
      </c>
    </row>
    <row r="1028" s="14" customFormat="1">
      <c r="A1028" s="14"/>
      <c r="B1028" s="244"/>
      <c r="C1028" s="245"/>
      <c r="D1028" s="235" t="s">
        <v>147</v>
      </c>
      <c r="E1028" s="246" t="s">
        <v>19</v>
      </c>
      <c r="F1028" s="247" t="s">
        <v>523</v>
      </c>
      <c r="G1028" s="245"/>
      <c r="H1028" s="248">
        <v>10.699999999999999</v>
      </c>
      <c r="I1028" s="249"/>
      <c r="J1028" s="245"/>
      <c r="K1028" s="245"/>
      <c r="L1028" s="250"/>
      <c r="M1028" s="251"/>
      <c r="N1028" s="252"/>
      <c r="O1028" s="252"/>
      <c r="P1028" s="252"/>
      <c r="Q1028" s="252"/>
      <c r="R1028" s="252"/>
      <c r="S1028" s="252"/>
      <c r="T1028" s="253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4" t="s">
        <v>147</v>
      </c>
      <c r="AU1028" s="254" t="s">
        <v>84</v>
      </c>
      <c r="AV1028" s="14" t="s">
        <v>84</v>
      </c>
      <c r="AW1028" s="14" t="s">
        <v>36</v>
      </c>
      <c r="AX1028" s="14" t="s">
        <v>74</v>
      </c>
      <c r="AY1028" s="254" t="s">
        <v>135</v>
      </c>
    </row>
    <row r="1029" s="14" customFormat="1">
      <c r="A1029" s="14"/>
      <c r="B1029" s="244"/>
      <c r="C1029" s="245"/>
      <c r="D1029" s="235" t="s">
        <v>147</v>
      </c>
      <c r="E1029" s="246" t="s">
        <v>19</v>
      </c>
      <c r="F1029" s="247" t="s">
        <v>785</v>
      </c>
      <c r="G1029" s="245"/>
      <c r="H1029" s="248">
        <v>0.29999999999999999</v>
      </c>
      <c r="I1029" s="249"/>
      <c r="J1029" s="245"/>
      <c r="K1029" s="245"/>
      <c r="L1029" s="250"/>
      <c r="M1029" s="251"/>
      <c r="N1029" s="252"/>
      <c r="O1029" s="252"/>
      <c r="P1029" s="252"/>
      <c r="Q1029" s="252"/>
      <c r="R1029" s="252"/>
      <c r="S1029" s="252"/>
      <c r="T1029" s="253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4" t="s">
        <v>147</v>
      </c>
      <c r="AU1029" s="254" t="s">
        <v>84</v>
      </c>
      <c r="AV1029" s="14" t="s">
        <v>84</v>
      </c>
      <c r="AW1029" s="14" t="s">
        <v>36</v>
      </c>
      <c r="AX1029" s="14" t="s">
        <v>74</v>
      </c>
      <c r="AY1029" s="254" t="s">
        <v>135</v>
      </c>
    </row>
    <row r="1030" s="14" customFormat="1">
      <c r="A1030" s="14"/>
      <c r="B1030" s="244"/>
      <c r="C1030" s="245"/>
      <c r="D1030" s="235" t="s">
        <v>147</v>
      </c>
      <c r="E1030" s="246" t="s">
        <v>19</v>
      </c>
      <c r="F1030" s="247" t="s">
        <v>786</v>
      </c>
      <c r="G1030" s="245"/>
      <c r="H1030" s="248">
        <v>0.59999999999999998</v>
      </c>
      <c r="I1030" s="249"/>
      <c r="J1030" s="245"/>
      <c r="K1030" s="245"/>
      <c r="L1030" s="250"/>
      <c r="M1030" s="251"/>
      <c r="N1030" s="252"/>
      <c r="O1030" s="252"/>
      <c r="P1030" s="252"/>
      <c r="Q1030" s="252"/>
      <c r="R1030" s="252"/>
      <c r="S1030" s="252"/>
      <c r="T1030" s="253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54" t="s">
        <v>147</v>
      </c>
      <c r="AU1030" s="254" t="s">
        <v>84</v>
      </c>
      <c r="AV1030" s="14" t="s">
        <v>84</v>
      </c>
      <c r="AW1030" s="14" t="s">
        <v>36</v>
      </c>
      <c r="AX1030" s="14" t="s">
        <v>74</v>
      </c>
      <c r="AY1030" s="254" t="s">
        <v>135</v>
      </c>
    </row>
    <row r="1031" s="14" customFormat="1">
      <c r="A1031" s="14"/>
      <c r="B1031" s="244"/>
      <c r="C1031" s="245"/>
      <c r="D1031" s="235" t="s">
        <v>147</v>
      </c>
      <c r="E1031" s="246" t="s">
        <v>19</v>
      </c>
      <c r="F1031" s="247" t="s">
        <v>787</v>
      </c>
      <c r="G1031" s="245"/>
      <c r="H1031" s="248">
        <v>-3.7000000000000002</v>
      </c>
      <c r="I1031" s="249"/>
      <c r="J1031" s="245"/>
      <c r="K1031" s="245"/>
      <c r="L1031" s="250"/>
      <c r="M1031" s="251"/>
      <c r="N1031" s="252"/>
      <c r="O1031" s="252"/>
      <c r="P1031" s="252"/>
      <c r="Q1031" s="252"/>
      <c r="R1031" s="252"/>
      <c r="S1031" s="252"/>
      <c r="T1031" s="253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54" t="s">
        <v>147</v>
      </c>
      <c r="AU1031" s="254" t="s">
        <v>84</v>
      </c>
      <c r="AV1031" s="14" t="s">
        <v>84</v>
      </c>
      <c r="AW1031" s="14" t="s">
        <v>36</v>
      </c>
      <c r="AX1031" s="14" t="s">
        <v>74</v>
      </c>
      <c r="AY1031" s="254" t="s">
        <v>135</v>
      </c>
    </row>
    <row r="1032" s="13" customFormat="1">
      <c r="A1032" s="13"/>
      <c r="B1032" s="233"/>
      <c r="C1032" s="234"/>
      <c r="D1032" s="235" t="s">
        <v>147</v>
      </c>
      <c r="E1032" s="236" t="s">
        <v>19</v>
      </c>
      <c r="F1032" s="237" t="s">
        <v>417</v>
      </c>
      <c r="G1032" s="234"/>
      <c r="H1032" s="236" t="s">
        <v>19</v>
      </c>
      <c r="I1032" s="238"/>
      <c r="J1032" s="234"/>
      <c r="K1032" s="234"/>
      <c r="L1032" s="239"/>
      <c r="M1032" s="240"/>
      <c r="N1032" s="241"/>
      <c r="O1032" s="241"/>
      <c r="P1032" s="241"/>
      <c r="Q1032" s="241"/>
      <c r="R1032" s="241"/>
      <c r="S1032" s="241"/>
      <c r="T1032" s="242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43" t="s">
        <v>147</v>
      </c>
      <c r="AU1032" s="243" t="s">
        <v>84</v>
      </c>
      <c r="AV1032" s="13" t="s">
        <v>82</v>
      </c>
      <c r="AW1032" s="13" t="s">
        <v>36</v>
      </c>
      <c r="AX1032" s="13" t="s">
        <v>74</v>
      </c>
      <c r="AY1032" s="243" t="s">
        <v>135</v>
      </c>
    </row>
    <row r="1033" s="14" customFormat="1">
      <c r="A1033" s="14"/>
      <c r="B1033" s="244"/>
      <c r="C1033" s="245"/>
      <c r="D1033" s="235" t="s">
        <v>147</v>
      </c>
      <c r="E1033" s="246" t="s">
        <v>19</v>
      </c>
      <c r="F1033" s="247" t="s">
        <v>526</v>
      </c>
      <c r="G1033" s="245"/>
      <c r="H1033" s="248">
        <v>6.9400000000000004</v>
      </c>
      <c r="I1033" s="249"/>
      <c r="J1033" s="245"/>
      <c r="K1033" s="245"/>
      <c r="L1033" s="250"/>
      <c r="M1033" s="251"/>
      <c r="N1033" s="252"/>
      <c r="O1033" s="252"/>
      <c r="P1033" s="252"/>
      <c r="Q1033" s="252"/>
      <c r="R1033" s="252"/>
      <c r="S1033" s="252"/>
      <c r="T1033" s="253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4" t="s">
        <v>147</v>
      </c>
      <c r="AU1033" s="254" t="s">
        <v>84</v>
      </c>
      <c r="AV1033" s="14" t="s">
        <v>84</v>
      </c>
      <c r="AW1033" s="14" t="s">
        <v>36</v>
      </c>
      <c r="AX1033" s="14" t="s">
        <v>74</v>
      </c>
      <c r="AY1033" s="254" t="s">
        <v>135</v>
      </c>
    </row>
    <row r="1034" s="14" customFormat="1">
      <c r="A1034" s="14"/>
      <c r="B1034" s="244"/>
      <c r="C1034" s="245"/>
      <c r="D1034" s="235" t="s">
        <v>147</v>
      </c>
      <c r="E1034" s="246" t="s">
        <v>19</v>
      </c>
      <c r="F1034" s="247" t="s">
        <v>788</v>
      </c>
      <c r="G1034" s="245"/>
      <c r="H1034" s="248">
        <v>-0.69999999999999996</v>
      </c>
      <c r="I1034" s="249"/>
      <c r="J1034" s="245"/>
      <c r="K1034" s="245"/>
      <c r="L1034" s="250"/>
      <c r="M1034" s="251"/>
      <c r="N1034" s="252"/>
      <c r="O1034" s="252"/>
      <c r="P1034" s="252"/>
      <c r="Q1034" s="252"/>
      <c r="R1034" s="252"/>
      <c r="S1034" s="252"/>
      <c r="T1034" s="253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54" t="s">
        <v>147</v>
      </c>
      <c r="AU1034" s="254" t="s">
        <v>84</v>
      </c>
      <c r="AV1034" s="14" t="s">
        <v>84</v>
      </c>
      <c r="AW1034" s="14" t="s">
        <v>36</v>
      </c>
      <c r="AX1034" s="14" t="s">
        <v>74</v>
      </c>
      <c r="AY1034" s="254" t="s">
        <v>135</v>
      </c>
    </row>
    <row r="1035" s="13" customFormat="1">
      <c r="A1035" s="13"/>
      <c r="B1035" s="233"/>
      <c r="C1035" s="234"/>
      <c r="D1035" s="235" t="s">
        <v>147</v>
      </c>
      <c r="E1035" s="236" t="s">
        <v>19</v>
      </c>
      <c r="F1035" s="237" t="s">
        <v>419</v>
      </c>
      <c r="G1035" s="234"/>
      <c r="H1035" s="236" t="s">
        <v>19</v>
      </c>
      <c r="I1035" s="238"/>
      <c r="J1035" s="234"/>
      <c r="K1035" s="234"/>
      <c r="L1035" s="239"/>
      <c r="M1035" s="240"/>
      <c r="N1035" s="241"/>
      <c r="O1035" s="241"/>
      <c r="P1035" s="241"/>
      <c r="Q1035" s="241"/>
      <c r="R1035" s="241"/>
      <c r="S1035" s="241"/>
      <c r="T1035" s="242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43" t="s">
        <v>147</v>
      </c>
      <c r="AU1035" s="243" t="s">
        <v>84</v>
      </c>
      <c r="AV1035" s="13" t="s">
        <v>82</v>
      </c>
      <c r="AW1035" s="13" t="s">
        <v>36</v>
      </c>
      <c r="AX1035" s="13" t="s">
        <v>74</v>
      </c>
      <c r="AY1035" s="243" t="s">
        <v>135</v>
      </c>
    </row>
    <row r="1036" s="14" customFormat="1">
      <c r="A1036" s="14"/>
      <c r="B1036" s="244"/>
      <c r="C1036" s="245"/>
      <c r="D1036" s="235" t="s">
        <v>147</v>
      </c>
      <c r="E1036" s="246" t="s">
        <v>19</v>
      </c>
      <c r="F1036" s="247" t="s">
        <v>527</v>
      </c>
      <c r="G1036" s="245"/>
      <c r="H1036" s="248">
        <v>4.75</v>
      </c>
      <c r="I1036" s="249"/>
      <c r="J1036" s="245"/>
      <c r="K1036" s="245"/>
      <c r="L1036" s="250"/>
      <c r="M1036" s="251"/>
      <c r="N1036" s="252"/>
      <c r="O1036" s="252"/>
      <c r="P1036" s="252"/>
      <c r="Q1036" s="252"/>
      <c r="R1036" s="252"/>
      <c r="S1036" s="252"/>
      <c r="T1036" s="253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54" t="s">
        <v>147</v>
      </c>
      <c r="AU1036" s="254" t="s">
        <v>84</v>
      </c>
      <c r="AV1036" s="14" t="s">
        <v>84</v>
      </c>
      <c r="AW1036" s="14" t="s">
        <v>36</v>
      </c>
      <c r="AX1036" s="14" t="s">
        <v>74</v>
      </c>
      <c r="AY1036" s="254" t="s">
        <v>135</v>
      </c>
    </row>
    <row r="1037" s="14" customFormat="1">
      <c r="A1037" s="14"/>
      <c r="B1037" s="244"/>
      <c r="C1037" s="245"/>
      <c r="D1037" s="235" t="s">
        <v>147</v>
      </c>
      <c r="E1037" s="246" t="s">
        <v>19</v>
      </c>
      <c r="F1037" s="247" t="s">
        <v>789</v>
      </c>
      <c r="G1037" s="245"/>
      <c r="H1037" s="248">
        <v>-1.8999999999999999</v>
      </c>
      <c r="I1037" s="249"/>
      <c r="J1037" s="245"/>
      <c r="K1037" s="245"/>
      <c r="L1037" s="250"/>
      <c r="M1037" s="251"/>
      <c r="N1037" s="252"/>
      <c r="O1037" s="252"/>
      <c r="P1037" s="252"/>
      <c r="Q1037" s="252"/>
      <c r="R1037" s="252"/>
      <c r="S1037" s="252"/>
      <c r="T1037" s="253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54" t="s">
        <v>147</v>
      </c>
      <c r="AU1037" s="254" t="s">
        <v>84</v>
      </c>
      <c r="AV1037" s="14" t="s">
        <v>84</v>
      </c>
      <c r="AW1037" s="14" t="s">
        <v>36</v>
      </c>
      <c r="AX1037" s="14" t="s">
        <v>74</v>
      </c>
      <c r="AY1037" s="254" t="s">
        <v>135</v>
      </c>
    </row>
    <row r="1038" s="13" customFormat="1">
      <c r="A1038" s="13"/>
      <c r="B1038" s="233"/>
      <c r="C1038" s="234"/>
      <c r="D1038" s="235" t="s">
        <v>147</v>
      </c>
      <c r="E1038" s="236" t="s">
        <v>19</v>
      </c>
      <c r="F1038" s="237" t="s">
        <v>436</v>
      </c>
      <c r="G1038" s="234"/>
      <c r="H1038" s="236" t="s">
        <v>19</v>
      </c>
      <c r="I1038" s="238"/>
      <c r="J1038" s="234"/>
      <c r="K1038" s="234"/>
      <c r="L1038" s="239"/>
      <c r="M1038" s="240"/>
      <c r="N1038" s="241"/>
      <c r="O1038" s="241"/>
      <c r="P1038" s="241"/>
      <c r="Q1038" s="241"/>
      <c r="R1038" s="241"/>
      <c r="S1038" s="241"/>
      <c r="T1038" s="242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43" t="s">
        <v>147</v>
      </c>
      <c r="AU1038" s="243" t="s">
        <v>84</v>
      </c>
      <c r="AV1038" s="13" t="s">
        <v>82</v>
      </c>
      <c r="AW1038" s="13" t="s">
        <v>36</v>
      </c>
      <c r="AX1038" s="13" t="s">
        <v>74</v>
      </c>
      <c r="AY1038" s="243" t="s">
        <v>135</v>
      </c>
    </row>
    <row r="1039" s="14" customFormat="1">
      <c r="A1039" s="14"/>
      <c r="B1039" s="244"/>
      <c r="C1039" s="245"/>
      <c r="D1039" s="235" t="s">
        <v>147</v>
      </c>
      <c r="E1039" s="246" t="s">
        <v>19</v>
      </c>
      <c r="F1039" s="247" t="s">
        <v>528</v>
      </c>
      <c r="G1039" s="245"/>
      <c r="H1039" s="248">
        <v>2.9900000000000002</v>
      </c>
      <c r="I1039" s="249"/>
      <c r="J1039" s="245"/>
      <c r="K1039" s="245"/>
      <c r="L1039" s="250"/>
      <c r="M1039" s="251"/>
      <c r="N1039" s="252"/>
      <c r="O1039" s="252"/>
      <c r="P1039" s="252"/>
      <c r="Q1039" s="252"/>
      <c r="R1039" s="252"/>
      <c r="S1039" s="252"/>
      <c r="T1039" s="253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4" t="s">
        <v>147</v>
      </c>
      <c r="AU1039" s="254" t="s">
        <v>84</v>
      </c>
      <c r="AV1039" s="14" t="s">
        <v>84</v>
      </c>
      <c r="AW1039" s="14" t="s">
        <v>36</v>
      </c>
      <c r="AX1039" s="14" t="s">
        <v>74</v>
      </c>
      <c r="AY1039" s="254" t="s">
        <v>135</v>
      </c>
    </row>
    <row r="1040" s="14" customFormat="1">
      <c r="A1040" s="14"/>
      <c r="B1040" s="244"/>
      <c r="C1040" s="245"/>
      <c r="D1040" s="235" t="s">
        <v>147</v>
      </c>
      <c r="E1040" s="246" t="s">
        <v>19</v>
      </c>
      <c r="F1040" s="247" t="s">
        <v>790</v>
      </c>
      <c r="G1040" s="245"/>
      <c r="H1040" s="248">
        <v>-0.59999999999999998</v>
      </c>
      <c r="I1040" s="249"/>
      <c r="J1040" s="245"/>
      <c r="K1040" s="245"/>
      <c r="L1040" s="250"/>
      <c r="M1040" s="251"/>
      <c r="N1040" s="252"/>
      <c r="O1040" s="252"/>
      <c r="P1040" s="252"/>
      <c r="Q1040" s="252"/>
      <c r="R1040" s="252"/>
      <c r="S1040" s="252"/>
      <c r="T1040" s="253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4" t="s">
        <v>147</v>
      </c>
      <c r="AU1040" s="254" t="s">
        <v>84</v>
      </c>
      <c r="AV1040" s="14" t="s">
        <v>84</v>
      </c>
      <c r="AW1040" s="14" t="s">
        <v>36</v>
      </c>
      <c r="AX1040" s="14" t="s">
        <v>74</v>
      </c>
      <c r="AY1040" s="254" t="s">
        <v>135</v>
      </c>
    </row>
    <row r="1041" s="13" customFormat="1">
      <c r="A1041" s="13"/>
      <c r="B1041" s="233"/>
      <c r="C1041" s="234"/>
      <c r="D1041" s="235" t="s">
        <v>147</v>
      </c>
      <c r="E1041" s="236" t="s">
        <v>19</v>
      </c>
      <c r="F1041" s="237" t="s">
        <v>438</v>
      </c>
      <c r="G1041" s="234"/>
      <c r="H1041" s="236" t="s">
        <v>19</v>
      </c>
      <c r="I1041" s="238"/>
      <c r="J1041" s="234"/>
      <c r="K1041" s="234"/>
      <c r="L1041" s="239"/>
      <c r="M1041" s="240"/>
      <c r="N1041" s="241"/>
      <c r="O1041" s="241"/>
      <c r="P1041" s="241"/>
      <c r="Q1041" s="241"/>
      <c r="R1041" s="241"/>
      <c r="S1041" s="241"/>
      <c r="T1041" s="242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3" t="s">
        <v>147</v>
      </c>
      <c r="AU1041" s="243" t="s">
        <v>84</v>
      </c>
      <c r="AV1041" s="13" t="s">
        <v>82</v>
      </c>
      <c r="AW1041" s="13" t="s">
        <v>36</v>
      </c>
      <c r="AX1041" s="13" t="s">
        <v>74</v>
      </c>
      <c r="AY1041" s="243" t="s">
        <v>135</v>
      </c>
    </row>
    <row r="1042" s="14" customFormat="1">
      <c r="A1042" s="14"/>
      <c r="B1042" s="244"/>
      <c r="C1042" s="245"/>
      <c r="D1042" s="235" t="s">
        <v>147</v>
      </c>
      <c r="E1042" s="246" t="s">
        <v>19</v>
      </c>
      <c r="F1042" s="247" t="s">
        <v>791</v>
      </c>
      <c r="G1042" s="245"/>
      <c r="H1042" s="248">
        <v>3.79</v>
      </c>
      <c r="I1042" s="249"/>
      <c r="J1042" s="245"/>
      <c r="K1042" s="245"/>
      <c r="L1042" s="250"/>
      <c r="M1042" s="251"/>
      <c r="N1042" s="252"/>
      <c r="O1042" s="252"/>
      <c r="P1042" s="252"/>
      <c r="Q1042" s="252"/>
      <c r="R1042" s="252"/>
      <c r="S1042" s="252"/>
      <c r="T1042" s="253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4" t="s">
        <v>147</v>
      </c>
      <c r="AU1042" s="254" t="s">
        <v>84</v>
      </c>
      <c r="AV1042" s="14" t="s">
        <v>84</v>
      </c>
      <c r="AW1042" s="14" t="s">
        <v>36</v>
      </c>
      <c r="AX1042" s="14" t="s">
        <v>74</v>
      </c>
      <c r="AY1042" s="254" t="s">
        <v>135</v>
      </c>
    </row>
    <row r="1043" s="14" customFormat="1">
      <c r="A1043" s="14"/>
      <c r="B1043" s="244"/>
      <c r="C1043" s="245"/>
      <c r="D1043" s="235" t="s">
        <v>147</v>
      </c>
      <c r="E1043" s="246" t="s">
        <v>19</v>
      </c>
      <c r="F1043" s="247" t="s">
        <v>790</v>
      </c>
      <c r="G1043" s="245"/>
      <c r="H1043" s="248">
        <v>-0.59999999999999998</v>
      </c>
      <c r="I1043" s="249"/>
      <c r="J1043" s="245"/>
      <c r="K1043" s="245"/>
      <c r="L1043" s="250"/>
      <c r="M1043" s="251"/>
      <c r="N1043" s="252"/>
      <c r="O1043" s="252"/>
      <c r="P1043" s="252"/>
      <c r="Q1043" s="252"/>
      <c r="R1043" s="252"/>
      <c r="S1043" s="252"/>
      <c r="T1043" s="253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54" t="s">
        <v>147</v>
      </c>
      <c r="AU1043" s="254" t="s">
        <v>84</v>
      </c>
      <c r="AV1043" s="14" t="s">
        <v>84</v>
      </c>
      <c r="AW1043" s="14" t="s">
        <v>36</v>
      </c>
      <c r="AX1043" s="14" t="s">
        <v>74</v>
      </c>
      <c r="AY1043" s="254" t="s">
        <v>135</v>
      </c>
    </row>
    <row r="1044" s="13" customFormat="1">
      <c r="A1044" s="13"/>
      <c r="B1044" s="233"/>
      <c r="C1044" s="234"/>
      <c r="D1044" s="235" t="s">
        <v>147</v>
      </c>
      <c r="E1044" s="236" t="s">
        <v>19</v>
      </c>
      <c r="F1044" s="237" t="s">
        <v>495</v>
      </c>
      <c r="G1044" s="234"/>
      <c r="H1044" s="236" t="s">
        <v>19</v>
      </c>
      <c r="I1044" s="238"/>
      <c r="J1044" s="234"/>
      <c r="K1044" s="234"/>
      <c r="L1044" s="239"/>
      <c r="M1044" s="240"/>
      <c r="N1044" s="241"/>
      <c r="O1044" s="241"/>
      <c r="P1044" s="241"/>
      <c r="Q1044" s="241"/>
      <c r="R1044" s="241"/>
      <c r="S1044" s="241"/>
      <c r="T1044" s="242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3" t="s">
        <v>147</v>
      </c>
      <c r="AU1044" s="243" t="s">
        <v>84</v>
      </c>
      <c r="AV1044" s="13" t="s">
        <v>82</v>
      </c>
      <c r="AW1044" s="13" t="s">
        <v>36</v>
      </c>
      <c r="AX1044" s="13" t="s">
        <v>74</v>
      </c>
      <c r="AY1044" s="243" t="s">
        <v>135</v>
      </c>
    </row>
    <row r="1045" s="14" customFormat="1">
      <c r="A1045" s="14"/>
      <c r="B1045" s="244"/>
      <c r="C1045" s="245"/>
      <c r="D1045" s="235" t="s">
        <v>147</v>
      </c>
      <c r="E1045" s="246" t="s">
        <v>19</v>
      </c>
      <c r="F1045" s="247" t="s">
        <v>792</v>
      </c>
      <c r="G1045" s="245"/>
      <c r="H1045" s="248">
        <v>1.6799999999999999</v>
      </c>
      <c r="I1045" s="249"/>
      <c r="J1045" s="245"/>
      <c r="K1045" s="245"/>
      <c r="L1045" s="250"/>
      <c r="M1045" s="251"/>
      <c r="N1045" s="252"/>
      <c r="O1045" s="252"/>
      <c r="P1045" s="252"/>
      <c r="Q1045" s="252"/>
      <c r="R1045" s="252"/>
      <c r="S1045" s="252"/>
      <c r="T1045" s="253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54" t="s">
        <v>147</v>
      </c>
      <c r="AU1045" s="254" t="s">
        <v>84</v>
      </c>
      <c r="AV1045" s="14" t="s">
        <v>84</v>
      </c>
      <c r="AW1045" s="14" t="s">
        <v>36</v>
      </c>
      <c r="AX1045" s="14" t="s">
        <v>74</v>
      </c>
      <c r="AY1045" s="254" t="s">
        <v>135</v>
      </c>
    </row>
    <row r="1046" s="13" customFormat="1">
      <c r="A1046" s="13"/>
      <c r="B1046" s="233"/>
      <c r="C1046" s="234"/>
      <c r="D1046" s="235" t="s">
        <v>147</v>
      </c>
      <c r="E1046" s="236" t="s">
        <v>19</v>
      </c>
      <c r="F1046" s="237" t="s">
        <v>469</v>
      </c>
      <c r="G1046" s="234"/>
      <c r="H1046" s="236" t="s">
        <v>19</v>
      </c>
      <c r="I1046" s="238"/>
      <c r="J1046" s="234"/>
      <c r="K1046" s="234"/>
      <c r="L1046" s="239"/>
      <c r="M1046" s="240"/>
      <c r="N1046" s="241"/>
      <c r="O1046" s="241"/>
      <c r="P1046" s="241"/>
      <c r="Q1046" s="241"/>
      <c r="R1046" s="241"/>
      <c r="S1046" s="241"/>
      <c r="T1046" s="242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3" t="s">
        <v>147</v>
      </c>
      <c r="AU1046" s="243" t="s">
        <v>84</v>
      </c>
      <c r="AV1046" s="13" t="s">
        <v>82</v>
      </c>
      <c r="AW1046" s="13" t="s">
        <v>36</v>
      </c>
      <c r="AX1046" s="13" t="s">
        <v>74</v>
      </c>
      <c r="AY1046" s="243" t="s">
        <v>135</v>
      </c>
    </row>
    <row r="1047" s="14" customFormat="1">
      <c r="A1047" s="14"/>
      <c r="B1047" s="244"/>
      <c r="C1047" s="245"/>
      <c r="D1047" s="235" t="s">
        <v>147</v>
      </c>
      <c r="E1047" s="246" t="s">
        <v>19</v>
      </c>
      <c r="F1047" s="247" t="s">
        <v>793</v>
      </c>
      <c r="G1047" s="245"/>
      <c r="H1047" s="248">
        <v>3.29</v>
      </c>
      <c r="I1047" s="249"/>
      <c r="J1047" s="245"/>
      <c r="K1047" s="245"/>
      <c r="L1047" s="250"/>
      <c r="M1047" s="251"/>
      <c r="N1047" s="252"/>
      <c r="O1047" s="252"/>
      <c r="P1047" s="252"/>
      <c r="Q1047" s="252"/>
      <c r="R1047" s="252"/>
      <c r="S1047" s="252"/>
      <c r="T1047" s="253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4" t="s">
        <v>147</v>
      </c>
      <c r="AU1047" s="254" t="s">
        <v>84</v>
      </c>
      <c r="AV1047" s="14" t="s">
        <v>84</v>
      </c>
      <c r="AW1047" s="14" t="s">
        <v>36</v>
      </c>
      <c r="AX1047" s="14" t="s">
        <v>74</v>
      </c>
      <c r="AY1047" s="254" t="s">
        <v>135</v>
      </c>
    </row>
    <row r="1048" s="13" customFormat="1">
      <c r="A1048" s="13"/>
      <c r="B1048" s="233"/>
      <c r="C1048" s="234"/>
      <c r="D1048" s="235" t="s">
        <v>147</v>
      </c>
      <c r="E1048" s="236" t="s">
        <v>19</v>
      </c>
      <c r="F1048" s="237" t="s">
        <v>425</v>
      </c>
      <c r="G1048" s="234"/>
      <c r="H1048" s="236" t="s">
        <v>19</v>
      </c>
      <c r="I1048" s="238"/>
      <c r="J1048" s="234"/>
      <c r="K1048" s="234"/>
      <c r="L1048" s="239"/>
      <c r="M1048" s="240"/>
      <c r="N1048" s="241"/>
      <c r="O1048" s="241"/>
      <c r="P1048" s="241"/>
      <c r="Q1048" s="241"/>
      <c r="R1048" s="241"/>
      <c r="S1048" s="241"/>
      <c r="T1048" s="242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43" t="s">
        <v>147</v>
      </c>
      <c r="AU1048" s="243" t="s">
        <v>84</v>
      </c>
      <c r="AV1048" s="13" t="s">
        <v>82</v>
      </c>
      <c r="AW1048" s="13" t="s">
        <v>36</v>
      </c>
      <c r="AX1048" s="13" t="s">
        <v>74</v>
      </c>
      <c r="AY1048" s="243" t="s">
        <v>135</v>
      </c>
    </row>
    <row r="1049" s="14" customFormat="1">
      <c r="A1049" s="14"/>
      <c r="B1049" s="244"/>
      <c r="C1049" s="245"/>
      <c r="D1049" s="235" t="s">
        <v>147</v>
      </c>
      <c r="E1049" s="246" t="s">
        <v>19</v>
      </c>
      <c r="F1049" s="247" t="s">
        <v>794</v>
      </c>
      <c r="G1049" s="245"/>
      <c r="H1049" s="248">
        <v>6.7000000000000002</v>
      </c>
      <c r="I1049" s="249"/>
      <c r="J1049" s="245"/>
      <c r="K1049" s="245"/>
      <c r="L1049" s="250"/>
      <c r="M1049" s="251"/>
      <c r="N1049" s="252"/>
      <c r="O1049" s="252"/>
      <c r="P1049" s="252"/>
      <c r="Q1049" s="252"/>
      <c r="R1049" s="252"/>
      <c r="S1049" s="252"/>
      <c r="T1049" s="253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54" t="s">
        <v>147</v>
      </c>
      <c r="AU1049" s="254" t="s">
        <v>84</v>
      </c>
      <c r="AV1049" s="14" t="s">
        <v>84</v>
      </c>
      <c r="AW1049" s="14" t="s">
        <v>36</v>
      </c>
      <c r="AX1049" s="14" t="s">
        <v>74</v>
      </c>
      <c r="AY1049" s="254" t="s">
        <v>135</v>
      </c>
    </row>
    <row r="1050" s="14" customFormat="1">
      <c r="A1050" s="14"/>
      <c r="B1050" s="244"/>
      <c r="C1050" s="245"/>
      <c r="D1050" s="235" t="s">
        <v>147</v>
      </c>
      <c r="E1050" s="246" t="s">
        <v>19</v>
      </c>
      <c r="F1050" s="247" t="s">
        <v>786</v>
      </c>
      <c r="G1050" s="245"/>
      <c r="H1050" s="248">
        <v>0.59999999999999998</v>
      </c>
      <c r="I1050" s="249"/>
      <c r="J1050" s="245"/>
      <c r="K1050" s="245"/>
      <c r="L1050" s="250"/>
      <c r="M1050" s="251"/>
      <c r="N1050" s="252"/>
      <c r="O1050" s="252"/>
      <c r="P1050" s="252"/>
      <c r="Q1050" s="252"/>
      <c r="R1050" s="252"/>
      <c r="S1050" s="252"/>
      <c r="T1050" s="253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54" t="s">
        <v>147</v>
      </c>
      <c r="AU1050" s="254" t="s">
        <v>84</v>
      </c>
      <c r="AV1050" s="14" t="s">
        <v>84</v>
      </c>
      <c r="AW1050" s="14" t="s">
        <v>36</v>
      </c>
      <c r="AX1050" s="14" t="s">
        <v>74</v>
      </c>
      <c r="AY1050" s="254" t="s">
        <v>135</v>
      </c>
    </row>
    <row r="1051" s="14" customFormat="1">
      <c r="A1051" s="14"/>
      <c r="B1051" s="244"/>
      <c r="C1051" s="245"/>
      <c r="D1051" s="235" t="s">
        <v>147</v>
      </c>
      <c r="E1051" s="246" t="s">
        <v>19</v>
      </c>
      <c r="F1051" s="247" t="s">
        <v>795</v>
      </c>
      <c r="G1051" s="245"/>
      <c r="H1051" s="248">
        <v>-0.80000000000000004</v>
      </c>
      <c r="I1051" s="249"/>
      <c r="J1051" s="245"/>
      <c r="K1051" s="245"/>
      <c r="L1051" s="250"/>
      <c r="M1051" s="251"/>
      <c r="N1051" s="252"/>
      <c r="O1051" s="252"/>
      <c r="P1051" s="252"/>
      <c r="Q1051" s="252"/>
      <c r="R1051" s="252"/>
      <c r="S1051" s="252"/>
      <c r="T1051" s="253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4" t="s">
        <v>147</v>
      </c>
      <c r="AU1051" s="254" t="s">
        <v>84</v>
      </c>
      <c r="AV1051" s="14" t="s">
        <v>84</v>
      </c>
      <c r="AW1051" s="14" t="s">
        <v>36</v>
      </c>
      <c r="AX1051" s="14" t="s">
        <v>74</v>
      </c>
      <c r="AY1051" s="254" t="s">
        <v>135</v>
      </c>
    </row>
    <row r="1052" s="15" customFormat="1">
      <c r="A1052" s="15"/>
      <c r="B1052" s="255"/>
      <c r="C1052" s="256"/>
      <c r="D1052" s="235" t="s">
        <v>147</v>
      </c>
      <c r="E1052" s="257" t="s">
        <v>19</v>
      </c>
      <c r="F1052" s="258" t="s">
        <v>152</v>
      </c>
      <c r="G1052" s="256"/>
      <c r="H1052" s="259">
        <v>34.040000000000006</v>
      </c>
      <c r="I1052" s="260"/>
      <c r="J1052" s="256"/>
      <c r="K1052" s="256"/>
      <c r="L1052" s="261"/>
      <c r="M1052" s="262"/>
      <c r="N1052" s="263"/>
      <c r="O1052" s="263"/>
      <c r="P1052" s="263"/>
      <c r="Q1052" s="263"/>
      <c r="R1052" s="263"/>
      <c r="S1052" s="263"/>
      <c r="T1052" s="264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65" t="s">
        <v>147</v>
      </c>
      <c r="AU1052" s="265" t="s">
        <v>84</v>
      </c>
      <c r="AV1052" s="15" t="s">
        <v>143</v>
      </c>
      <c r="AW1052" s="15" t="s">
        <v>36</v>
      </c>
      <c r="AX1052" s="15" t="s">
        <v>82</v>
      </c>
      <c r="AY1052" s="265" t="s">
        <v>135</v>
      </c>
    </row>
    <row r="1053" s="2" customFormat="1" ht="24.15" customHeight="1">
      <c r="A1053" s="41"/>
      <c r="B1053" s="42"/>
      <c r="C1053" s="215" t="s">
        <v>796</v>
      </c>
      <c r="D1053" s="215" t="s">
        <v>138</v>
      </c>
      <c r="E1053" s="216" t="s">
        <v>797</v>
      </c>
      <c r="F1053" s="217" t="s">
        <v>798</v>
      </c>
      <c r="G1053" s="218" t="s">
        <v>270</v>
      </c>
      <c r="H1053" s="219">
        <v>0.77800000000000002</v>
      </c>
      <c r="I1053" s="220"/>
      <c r="J1053" s="221">
        <f>ROUND(I1053*H1053,2)</f>
        <v>0</v>
      </c>
      <c r="K1053" s="217" t="s">
        <v>142</v>
      </c>
      <c r="L1053" s="47"/>
      <c r="M1053" s="222" t="s">
        <v>19</v>
      </c>
      <c r="N1053" s="223" t="s">
        <v>45</v>
      </c>
      <c r="O1053" s="87"/>
      <c r="P1053" s="224">
        <f>O1053*H1053</f>
        <v>0</v>
      </c>
      <c r="Q1053" s="224">
        <v>0</v>
      </c>
      <c r="R1053" s="224">
        <f>Q1053*H1053</f>
        <v>0</v>
      </c>
      <c r="S1053" s="224">
        <v>0</v>
      </c>
      <c r="T1053" s="225">
        <f>S1053*H1053</f>
        <v>0</v>
      </c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R1053" s="226" t="s">
        <v>278</v>
      </c>
      <c r="AT1053" s="226" t="s">
        <v>138</v>
      </c>
      <c r="AU1053" s="226" t="s">
        <v>84</v>
      </c>
      <c r="AY1053" s="20" t="s">
        <v>135</v>
      </c>
      <c r="BE1053" s="227">
        <f>IF(N1053="základní",J1053,0)</f>
        <v>0</v>
      </c>
      <c r="BF1053" s="227">
        <f>IF(N1053="snížená",J1053,0)</f>
        <v>0</v>
      </c>
      <c r="BG1053" s="227">
        <f>IF(N1053="zákl. přenesená",J1053,0)</f>
        <v>0</v>
      </c>
      <c r="BH1053" s="227">
        <f>IF(N1053="sníž. přenesená",J1053,0)</f>
        <v>0</v>
      </c>
      <c r="BI1053" s="227">
        <f>IF(N1053="nulová",J1053,0)</f>
        <v>0</v>
      </c>
      <c r="BJ1053" s="20" t="s">
        <v>82</v>
      </c>
      <c r="BK1053" s="227">
        <f>ROUND(I1053*H1053,2)</f>
        <v>0</v>
      </c>
      <c r="BL1053" s="20" t="s">
        <v>278</v>
      </c>
      <c r="BM1053" s="226" t="s">
        <v>799</v>
      </c>
    </row>
    <row r="1054" s="2" customFormat="1">
      <c r="A1054" s="41"/>
      <c r="B1054" s="42"/>
      <c r="C1054" s="43"/>
      <c r="D1054" s="228" t="s">
        <v>145</v>
      </c>
      <c r="E1054" s="43"/>
      <c r="F1054" s="229" t="s">
        <v>800</v>
      </c>
      <c r="G1054" s="43"/>
      <c r="H1054" s="43"/>
      <c r="I1054" s="230"/>
      <c r="J1054" s="43"/>
      <c r="K1054" s="43"/>
      <c r="L1054" s="47"/>
      <c r="M1054" s="231"/>
      <c r="N1054" s="232"/>
      <c r="O1054" s="87"/>
      <c r="P1054" s="87"/>
      <c r="Q1054" s="87"/>
      <c r="R1054" s="87"/>
      <c r="S1054" s="87"/>
      <c r="T1054" s="88"/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T1054" s="20" t="s">
        <v>145</v>
      </c>
      <c r="AU1054" s="20" t="s">
        <v>84</v>
      </c>
    </row>
    <row r="1055" s="12" customFormat="1" ht="22.8" customHeight="1">
      <c r="A1055" s="12"/>
      <c r="B1055" s="199"/>
      <c r="C1055" s="200"/>
      <c r="D1055" s="201" t="s">
        <v>73</v>
      </c>
      <c r="E1055" s="213" t="s">
        <v>801</v>
      </c>
      <c r="F1055" s="213" t="s">
        <v>802</v>
      </c>
      <c r="G1055" s="200"/>
      <c r="H1055" s="200"/>
      <c r="I1055" s="203"/>
      <c r="J1055" s="214">
        <f>BK1055</f>
        <v>0</v>
      </c>
      <c r="K1055" s="200"/>
      <c r="L1055" s="205"/>
      <c r="M1055" s="206"/>
      <c r="N1055" s="207"/>
      <c r="O1055" s="207"/>
      <c r="P1055" s="208">
        <f>SUM(P1056:P1323)</f>
        <v>0</v>
      </c>
      <c r="Q1055" s="207"/>
      <c r="R1055" s="208">
        <f>SUM(R1056:R1323)</f>
        <v>1.2343940000000002</v>
      </c>
      <c r="S1055" s="207"/>
      <c r="T1055" s="209">
        <f>SUM(T1056:T1323)</f>
        <v>0</v>
      </c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R1055" s="210" t="s">
        <v>84</v>
      </c>
      <c r="AT1055" s="211" t="s">
        <v>73</v>
      </c>
      <c r="AU1055" s="211" t="s">
        <v>82</v>
      </c>
      <c r="AY1055" s="210" t="s">
        <v>135</v>
      </c>
      <c r="BK1055" s="212">
        <f>SUM(BK1056:BK1323)</f>
        <v>0</v>
      </c>
    </row>
    <row r="1056" s="2" customFormat="1" ht="16.5" customHeight="1">
      <c r="A1056" s="41"/>
      <c r="B1056" s="42"/>
      <c r="C1056" s="215" t="s">
        <v>803</v>
      </c>
      <c r="D1056" s="215" t="s">
        <v>138</v>
      </c>
      <c r="E1056" s="216" t="s">
        <v>804</v>
      </c>
      <c r="F1056" s="217" t="s">
        <v>805</v>
      </c>
      <c r="G1056" s="218" t="s">
        <v>141</v>
      </c>
      <c r="H1056" s="219">
        <v>55.362000000000002</v>
      </c>
      <c r="I1056" s="220"/>
      <c r="J1056" s="221">
        <f>ROUND(I1056*H1056,2)</f>
        <v>0</v>
      </c>
      <c r="K1056" s="217" t="s">
        <v>142</v>
      </c>
      <c r="L1056" s="47"/>
      <c r="M1056" s="222" t="s">
        <v>19</v>
      </c>
      <c r="N1056" s="223" t="s">
        <v>45</v>
      </c>
      <c r="O1056" s="87"/>
      <c r="P1056" s="224">
        <f>O1056*H1056</f>
        <v>0</v>
      </c>
      <c r="Q1056" s="224">
        <v>0.00029999999999999997</v>
      </c>
      <c r="R1056" s="224">
        <f>Q1056*H1056</f>
        <v>0.016608599999999998</v>
      </c>
      <c r="S1056" s="224">
        <v>0</v>
      </c>
      <c r="T1056" s="225">
        <f>S1056*H1056</f>
        <v>0</v>
      </c>
      <c r="U1056" s="41"/>
      <c r="V1056" s="41"/>
      <c r="W1056" s="41"/>
      <c r="X1056" s="41"/>
      <c r="Y1056" s="41"/>
      <c r="Z1056" s="41"/>
      <c r="AA1056" s="41"/>
      <c r="AB1056" s="41"/>
      <c r="AC1056" s="41"/>
      <c r="AD1056" s="41"/>
      <c r="AE1056" s="41"/>
      <c r="AR1056" s="226" t="s">
        <v>278</v>
      </c>
      <c r="AT1056" s="226" t="s">
        <v>138</v>
      </c>
      <c r="AU1056" s="226" t="s">
        <v>84</v>
      </c>
      <c r="AY1056" s="20" t="s">
        <v>135</v>
      </c>
      <c r="BE1056" s="227">
        <f>IF(N1056="základní",J1056,0)</f>
        <v>0</v>
      </c>
      <c r="BF1056" s="227">
        <f>IF(N1056="snížená",J1056,0)</f>
        <v>0</v>
      </c>
      <c r="BG1056" s="227">
        <f>IF(N1056="zákl. přenesená",J1056,0)</f>
        <v>0</v>
      </c>
      <c r="BH1056" s="227">
        <f>IF(N1056="sníž. přenesená",J1056,0)</f>
        <v>0</v>
      </c>
      <c r="BI1056" s="227">
        <f>IF(N1056="nulová",J1056,0)</f>
        <v>0</v>
      </c>
      <c r="BJ1056" s="20" t="s">
        <v>82</v>
      </c>
      <c r="BK1056" s="227">
        <f>ROUND(I1056*H1056,2)</f>
        <v>0</v>
      </c>
      <c r="BL1056" s="20" t="s">
        <v>278</v>
      </c>
      <c r="BM1056" s="226" t="s">
        <v>806</v>
      </c>
    </row>
    <row r="1057" s="2" customFormat="1">
      <c r="A1057" s="41"/>
      <c r="B1057" s="42"/>
      <c r="C1057" s="43"/>
      <c r="D1057" s="228" t="s">
        <v>145</v>
      </c>
      <c r="E1057" s="43"/>
      <c r="F1057" s="229" t="s">
        <v>807</v>
      </c>
      <c r="G1057" s="43"/>
      <c r="H1057" s="43"/>
      <c r="I1057" s="230"/>
      <c r="J1057" s="43"/>
      <c r="K1057" s="43"/>
      <c r="L1057" s="47"/>
      <c r="M1057" s="231"/>
      <c r="N1057" s="232"/>
      <c r="O1057" s="87"/>
      <c r="P1057" s="87"/>
      <c r="Q1057" s="87"/>
      <c r="R1057" s="87"/>
      <c r="S1057" s="87"/>
      <c r="T1057" s="88"/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T1057" s="20" t="s">
        <v>145</v>
      </c>
      <c r="AU1057" s="20" t="s">
        <v>84</v>
      </c>
    </row>
    <row r="1058" s="13" customFormat="1">
      <c r="A1058" s="13"/>
      <c r="B1058" s="233"/>
      <c r="C1058" s="234"/>
      <c r="D1058" s="235" t="s">
        <v>147</v>
      </c>
      <c r="E1058" s="236" t="s">
        <v>19</v>
      </c>
      <c r="F1058" s="237" t="s">
        <v>366</v>
      </c>
      <c r="G1058" s="234"/>
      <c r="H1058" s="236" t="s">
        <v>19</v>
      </c>
      <c r="I1058" s="238"/>
      <c r="J1058" s="234"/>
      <c r="K1058" s="234"/>
      <c r="L1058" s="239"/>
      <c r="M1058" s="240"/>
      <c r="N1058" s="241"/>
      <c r="O1058" s="241"/>
      <c r="P1058" s="241"/>
      <c r="Q1058" s="241"/>
      <c r="R1058" s="241"/>
      <c r="S1058" s="241"/>
      <c r="T1058" s="242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3" t="s">
        <v>147</v>
      </c>
      <c r="AU1058" s="243" t="s">
        <v>84</v>
      </c>
      <c r="AV1058" s="13" t="s">
        <v>82</v>
      </c>
      <c r="AW1058" s="13" t="s">
        <v>36</v>
      </c>
      <c r="AX1058" s="13" t="s">
        <v>74</v>
      </c>
      <c r="AY1058" s="243" t="s">
        <v>135</v>
      </c>
    </row>
    <row r="1059" s="13" customFormat="1">
      <c r="A1059" s="13"/>
      <c r="B1059" s="233"/>
      <c r="C1059" s="234"/>
      <c r="D1059" s="235" t="s">
        <v>147</v>
      </c>
      <c r="E1059" s="236" t="s">
        <v>19</v>
      </c>
      <c r="F1059" s="237" t="s">
        <v>412</v>
      </c>
      <c r="G1059" s="234"/>
      <c r="H1059" s="236" t="s">
        <v>19</v>
      </c>
      <c r="I1059" s="238"/>
      <c r="J1059" s="234"/>
      <c r="K1059" s="234"/>
      <c r="L1059" s="239"/>
      <c r="M1059" s="240"/>
      <c r="N1059" s="241"/>
      <c r="O1059" s="241"/>
      <c r="P1059" s="241"/>
      <c r="Q1059" s="241"/>
      <c r="R1059" s="241"/>
      <c r="S1059" s="241"/>
      <c r="T1059" s="242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43" t="s">
        <v>147</v>
      </c>
      <c r="AU1059" s="243" t="s">
        <v>84</v>
      </c>
      <c r="AV1059" s="13" t="s">
        <v>82</v>
      </c>
      <c r="AW1059" s="13" t="s">
        <v>36</v>
      </c>
      <c r="AX1059" s="13" t="s">
        <v>74</v>
      </c>
      <c r="AY1059" s="243" t="s">
        <v>135</v>
      </c>
    </row>
    <row r="1060" s="14" customFormat="1">
      <c r="A1060" s="14"/>
      <c r="B1060" s="244"/>
      <c r="C1060" s="245"/>
      <c r="D1060" s="235" t="s">
        <v>147</v>
      </c>
      <c r="E1060" s="246" t="s">
        <v>19</v>
      </c>
      <c r="F1060" s="247" t="s">
        <v>808</v>
      </c>
      <c r="G1060" s="245"/>
      <c r="H1060" s="248">
        <v>16.050000000000001</v>
      </c>
      <c r="I1060" s="249"/>
      <c r="J1060" s="245"/>
      <c r="K1060" s="245"/>
      <c r="L1060" s="250"/>
      <c r="M1060" s="251"/>
      <c r="N1060" s="252"/>
      <c r="O1060" s="252"/>
      <c r="P1060" s="252"/>
      <c r="Q1060" s="252"/>
      <c r="R1060" s="252"/>
      <c r="S1060" s="252"/>
      <c r="T1060" s="253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54" t="s">
        <v>147</v>
      </c>
      <c r="AU1060" s="254" t="s">
        <v>84</v>
      </c>
      <c r="AV1060" s="14" t="s">
        <v>84</v>
      </c>
      <c r="AW1060" s="14" t="s">
        <v>36</v>
      </c>
      <c r="AX1060" s="14" t="s">
        <v>74</v>
      </c>
      <c r="AY1060" s="254" t="s">
        <v>135</v>
      </c>
    </row>
    <row r="1061" s="14" customFormat="1">
      <c r="A1061" s="14"/>
      <c r="B1061" s="244"/>
      <c r="C1061" s="245"/>
      <c r="D1061" s="235" t="s">
        <v>147</v>
      </c>
      <c r="E1061" s="246" t="s">
        <v>19</v>
      </c>
      <c r="F1061" s="247" t="s">
        <v>809</v>
      </c>
      <c r="G1061" s="245"/>
      <c r="H1061" s="248">
        <v>0.45000000000000001</v>
      </c>
      <c r="I1061" s="249"/>
      <c r="J1061" s="245"/>
      <c r="K1061" s="245"/>
      <c r="L1061" s="250"/>
      <c r="M1061" s="251"/>
      <c r="N1061" s="252"/>
      <c r="O1061" s="252"/>
      <c r="P1061" s="252"/>
      <c r="Q1061" s="252"/>
      <c r="R1061" s="252"/>
      <c r="S1061" s="252"/>
      <c r="T1061" s="253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54" t="s">
        <v>147</v>
      </c>
      <c r="AU1061" s="254" t="s">
        <v>84</v>
      </c>
      <c r="AV1061" s="14" t="s">
        <v>84</v>
      </c>
      <c r="AW1061" s="14" t="s">
        <v>36</v>
      </c>
      <c r="AX1061" s="14" t="s">
        <v>74</v>
      </c>
      <c r="AY1061" s="254" t="s">
        <v>135</v>
      </c>
    </row>
    <row r="1062" s="14" customFormat="1">
      <c r="A1062" s="14"/>
      <c r="B1062" s="244"/>
      <c r="C1062" s="245"/>
      <c r="D1062" s="235" t="s">
        <v>147</v>
      </c>
      <c r="E1062" s="246" t="s">
        <v>19</v>
      </c>
      <c r="F1062" s="247" t="s">
        <v>810</v>
      </c>
      <c r="G1062" s="245"/>
      <c r="H1062" s="248">
        <v>0.90000000000000002</v>
      </c>
      <c r="I1062" s="249"/>
      <c r="J1062" s="245"/>
      <c r="K1062" s="245"/>
      <c r="L1062" s="250"/>
      <c r="M1062" s="251"/>
      <c r="N1062" s="252"/>
      <c r="O1062" s="252"/>
      <c r="P1062" s="252"/>
      <c r="Q1062" s="252"/>
      <c r="R1062" s="252"/>
      <c r="S1062" s="252"/>
      <c r="T1062" s="253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54" t="s">
        <v>147</v>
      </c>
      <c r="AU1062" s="254" t="s">
        <v>84</v>
      </c>
      <c r="AV1062" s="14" t="s">
        <v>84</v>
      </c>
      <c r="AW1062" s="14" t="s">
        <v>36</v>
      </c>
      <c r="AX1062" s="14" t="s">
        <v>74</v>
      </c>
      <c r="AY1062" s="254" t="s">
        <v>135</v>
      </c>
    </row>
    <row r="1063" s="14" customFormat="1">
      <c r="A1063" s="14"/>
      <c r="B1063" s="244"/>
      <c r="C1063" s="245"/>
      <c r="D1063" s="235" t="s">
        <v>147</v>
      </c>
      <c r="E1063" s="246" t="s">
        <v>19</v>
      </c>
      <c r="F1063" s="247" t="s">
        <v>811</v>
      </c>
      <c r="G1063" s="245"/>
      <c r="H1063" s="248">
        <v>-5.5499999999999998</v>
      </c>
      <c r="I1063" s="249"/>
      <c r="J1063" s="245"/>
      <c r="K1063" s="245"/>
      <c r="L1063" s="250"/>
      <c r="M1063" s="251"/>
      <c r="N1063" s="252"/>
      <c r="O1063" s="252"/>
      <c r="P1063" s="252"/>
      <c r="Q1063" s="252"/>
      <c r="R1063" s="252"/>
      <c r="S1063" s="252"/>
      <c r="T1063" s="253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54" t="s">
        <v>147</v>
      </c>
      <c r="AU1063" s="254" t="s">
        <v>84</v>
      </c>
      <c r="AV1063" s="14" t="s">
        <v>84</v>
      </c>
      <c r="AW1063" s="14" t="s">
        <v>36</v>
      </c>
      <c r="AX1063" s="14" t="s">
        <v>74</v>
      </c>
      <c r="AY1063" s="254" t="s">
        <v>135</v>
      </c>
    </row>
    <row r="1064" s="13" customFormat="1">
      <c r="A1064" s="13"/>
      <c r="B1064" s="233"/>
      <c r="C1064" s="234"/>
      <c r="D1064" s="235" t="s">
        <v>147</v>
      </c>
      <c r="E1064" s="236" t="s">
        <v>19</v>
      </c>
      <c r="F1064" s="237" t="s">
        <v>417</v>
      </c>
      <c r="G1064" s="234"/>
      <c r="H1064" s="236" t="s">
        <v>19</v>
      </c>
      <c r="I1064" s="238"/>
      <c r="J1064" s="234"/>
      <c r="K1064" s="234"/>
      <c r="L1064" s="239"/>
      <c r="M1064" s="240"/>
      <c r="N1064" s="241"/>
      <c r="O1064" s="241"/>
      <c r="P1064" s="241"/>
      <c r="Q1064" s="241"/>
      <c r="R1064" s="241"/>
      <c r="S1064" s="241"/>
      <c r="T1064" s="242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43" t="s">
        <v>147</v>
      </c>
      <c r="AU1064" s="243" t="s">
        <v>84</v>
      </c>
      <c r="AV1064" s="13" t="s">
        <v>82</v>
      </c>
      <c r="AW1064" s="13" t="s">
        <v>36</v>
      </c>
      <c r="AX1064" s="13" t="s">
        <v>74</v>
      </c>
      <c r="AY1064" s="243" t="s">
        <v>135</v>
      </c>
    </row>
    <row r="1065" s="14" customFormat="1">
      <c r="A1065" s="14"/>
      <c r="B1065" s="244"/>
      <c r="C1065" s="245"/>
      <c r="D1065" s="235" t="s">
        <v>147</v>
      </c>
      <c r="E1065" s="246" t="s">
        <v>19</v>
      </c>
      <c r="F1065" s="247" t="s">
        <v>812</v>
      </c>
      <c r="G1065" s="245"/>
      <c r="H1065" s="248">
        <v>14.574</v>
      </c>
      <c r="I1065" s="249"/>
      <c r="J1065" s="245"/>
      <c r="K1065" s="245"/>
      <c r="L1065" s="250"/>
      <c r="M1065" s="251"/>
      <c r="N1065" s="252"/>
      <c r="O1065" s="252"/>
      <c r="P1065" s="252"/>
      <c r="Q1065" s="252"/>
      <c r="R1065" s="252"/>
      <c r="S1065" s="252"/>
      <c r="T1065" s="253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54" t="s">
        <v>147</v>
      </c>
      <c r="AU1065" s="254" t="s">
        <v>84</v>
      </c>
      <c r="AV1065" s="14" t="s">
        <v>84</v>
      </c>
      <c r="AW1065" s="14" t="s">
        <v>36</v>
      </c>
      <c r="AX1065" s="14" t="s">
        <v>74</v>
      </c>
      <c r="AY1065" s="254" t="s">
        <v>135</v>
      </c>
    </row>
    <row r="1066" s="14" customFormat="1">
      <c r="A1066" s="14"/>
      <c r="B1066" s="244"/>
      <c r="C1066" s="245"/>
      <c r="D1066" s="235" t="s">
        <v>147</v>
      </c>
      <c r="E1066" s="246" t="s">
        <v>19</v>
      </c>
      <c r="F1066" s="247" t="s">
        <v>813</v>
      </c>
      <c r="G1066" s="245"/>
      <c r="H1066" s="248">
        <v>-1.379</v>
      </c>
      <c r="I1066" s="249"/>
      <c r="J1066" s="245"/>
      <c r="K1066" s="245"/>
      <c r="L1066" s="250"/>
      <c r="M1066" s="251"/>
      <c r="N1066" s="252"/>
      <c r="O1066" s="252"/>
      <c r="P1066" s="252"/>
      <c r="Q1066" s="252"/>
      <c r="R1066" s="252"/>
      <c r="S1066" s="252"/>
      <c r="T1066" s="253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54" t="s">
        <v>147</v>
      </c>
      <c r="AU1066" s="254" t="s">
        <v>84</v>
      </c>
      <c r="AV1066" s="14" t="s">
        <v>84</v>
      </c>
      <c r="AW1066" s="14" t="s">
        <v>36</v>
      </c>
      <c r="AX1066" s="14" t="s">
        <v>74</v>
      </c>
      <c r="AY1066" s="254" t="s">
        <v>135</v>
      </c>
    </row>
    <row r="1067" s="13" customFormat="1">
      <c r="A1067" s="13"/>
      <c r="B1067" s="233"/>
      <c r="C1067" s="234"/>
      <c r="D1067" s="235" t="s">
        <v>147</v>
      </c>
      <c r="E1067" s="236" t="s">
        <v>19</v>
      </c>
      <c r="F1067" s="237" t="s">
        <v>419</v>
      </c>
      <c r="G1067" s="234"/>
      <c r="H1067" s="236" t="s">
        <v>19</v>
      </c>
      <c r="I1067" s="238"/>
      <c r="J1067" s="234"/>
      <c r="K1067" s="234"/>
      <c r="L1067" s="239"/>
      <c r="M1067" s="240"/>
      <c r="N1067" s="241"/>
      <c r="O1067" s="241"/>
      <c r="P1067" s="241"/>
      <c r="Q1067" s="241"/>
      <c r="R1067" s="241"/>
      <c r="S1067" s="241"/>
      <c r="T1067" s="242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3" t="s">
        <v>147</v>
      </c>
      <c r="AU1067" s="243" t="s">
        <v>84</v>
      </c>
      <c r="AV1067" s="13" t="s">
        <v>82</v>
      </c>
      <c r="AW1067" s="13" t="s">
        <v>36</v>
      </c>
      <c r="AX1067" s="13" t="s">
        <v>74</v>
      </c>
      <c r="AY1067" s="243" t="s">
        <v>135</v>
      </c>
    </row>
    <row r="1068" s="14" customFormat="1">
      <c r="A1068" s="14"/>
      <c r="B1068" s="244"/>
      <c r="C1068" s="245"/>
      <c r="D1068" s="235" t="s">
        <v>147</v>
      </c>
      <c r="E1068" s="246" t="s">
        <v>19</v>
      </c>
      <c r="F1068" s="247" t="s">
        <v>814</v>
      </c>
      <c r="G1068" s="245"/>
      <c r="H1068" s="248">
        <v>7.125</v>
      </c>
      <c r="I1068" s="249"/>
      <c r="J1068" s="245"/>
      <c r="K1068" s="245"/>
      <c r="L1068" s="250"/>
      <c r="M1068" s="251"/>
      <c r="N1068" s="252"/>
      <c r="O1068" s="252"/>
      <c r="P1068" s="252"/>
      <c r="Q1068" s="252"/>
      <c r="R1068" s="252"/>
      <c r="S1068" s="252"/>
      <c r="T1068" s="253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54" t="s">
        <v>147</v>
      </c>
      <c r="AU1068" s="254" t="s">
        <v>84</v>
      </c>
      <c r="AV1068" s="14" t="s">
        <v>84</v>
      </c>
      <c r="AW1068" s="14" t="s">
        <v>36</v>
      </c>
      <c r="AX1068" s="14" t="s">
        <v>74</v>
      </c>
      <c r="AY1068" s="254" t="s">
        <v>135</v>
      </c>
    </row>
    <row r="1069" s="14" customFormat="1">
      <c r="A1069" s="14"/>
      <c r="B1069" s="244"/>
      <c r="C1069" s="245"/>
      <c r="D1069" s="235" t="s">
        <v>147</v>
      </c>
      <c r="E1069" s="246" t="s">
        <v>19</v>
      </c>
      <c r="F1069" s="247" t="s">
        <v>815</v>
      </c>
      <c r="G1069" s="245"/>
      <c r="H1069" s="248">
        <v>-2.8500000000000001</v>
      </c>
      <c r="I1069" s="249"/>
      <c r="J1069" s="245"/>
      <c r="K1069" s="245"/>
      <c r="L1069" s="250"/>
      <c r="M1069" s="251"/>
      <c r="N1069" s="252"/>
      <c r="O1069" s="252"/>
      <c r="P1069" s="252"/>
      <c r="Q1069" s="252"/>
      <c r="R1069" s="252"/>
      <c r="S1069" s="252"/>
      <c r="T1069" s="253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54" t="s">
        <v>147</v>
      </c>
      <c r="AU1069" s="254" t="s">
        <v>84</v>
      </c>
      <c r="AV1069" s="14" t="s">
        <v>84</v>
      </c>
      <c r="AW1069" s="14" t="s">
        <v>36</v>
      </c>
      <c r="AX1069" s="14" t="s">
        <v>74</v>
      </c>
      <c r="AY1069" s="254" t="s">
        <v>135</v>
      </c>
    </row>
    <row r="1070" s="13" customFormat="1">
      <c r="A1070" s="13"/>
      <c r="B1070" s="233"/>
      <c r="C1070" s="234"/>
      <c r="D1070" s="235" t="s">
        <v>147</v>
      </c>
      <c r="E1070" s="236" t="s">
        <v>19</v>
      </c>
      <c r="F1070" s="237" t="s">
        <v>436</v>
      </c>
      <c r="G1070" s="234"/>
      <c r="H1070" s="236" t="s">
        <v>19</v>
      </c>
      <c r="I1070" s="238"/>
      <c r="J1070" s="234"/>
      <c r="K1070" s="234"/>
      <c r="L1070" s="239"/>
      <c r="M1070" s="240"/>
      <c r="N1070" s="241"/>
      <c r="O1070" s="241"/>
      <c r="P1070" s="241"/>
      <c r="Q1070" s="241"/>
      <c r="R1070" s="241"/>
      <c r="S1070" s="241"/>
      <c r="T1070" s="242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43" t="s">
        <v>147</v>
      </c>
      <c r="AU1070" s="243" t="s">
        <v>84</v>
      </c>
      <c r="AV1070" s="13" t="s">
        <v>82</v>
      </c>
      <c r="AW1070" s="13" t="s">
        <v>36</v>
      </c>
      <c r="AX1070" s="13" t="s">
        <v>74</v>
      </c>
      <c r="AY1070" s="243" t="s">
        <v>135</v>
      </c>
    </row>
    <row r="1071" s="14" customFormat="1">
      <c r="A1071" s="14"/>
      <c r="B1071" s="244"/>
      <c r="C1071" s="245"/>
      <c r="D1071" s="235" t="s">
        <v>147</v>
      </c>
      <c r="E1071" s="246" t="s">
        <v>19</v>
      </c>
      <c r="F1071" s="247" t="s">
        <v>816</v>
      </c>
      <c r="G1071" s="245"/>
      <c r="H1071" s="248">
        <v>4.4850000000000003</v>
      </c>
      <c r="I1071" s="249"/>
      <c r="J1071" s="245"/>
      <c r="K1071" s="245"/>
      <c r="L1071" s="250"/>
      <c r="M1071" s="251"/>
      <c r="N1071" s="252"/>
      <c r="O1071" s="252"/>
      <c r="P1071" s="252"/>
      <c r="Q1071" s="252"/>
      <c r="R1071" s="252"/>
      <c r="S1071" s="252"/>
      <c r="T1071" s="253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54" t="s">
        <v>147</v>
      </c>
      <c r="AU1071" s="254" t="s">
        <v>84</v>
      </c>
      <c r="AV1071" s="14" t="s">
        <v>84</v>
      </c>
      <c r="AW1071" s="14" t="s">
        <v>36</v>
      </c>
      <c r="AX1071" s="14" t="s">
        <v>74</v>
      </c>
      <c r="AY1071" s="254" t="s">
        <v>135</v>
      </c>
    </row>
    <row r="1072" s="14" customFormat="1">
      <c r="A1072" s="14"/>
      <c r="B1072" s="244"/>
      <c r="C1072" s="245"/>
      <c r="D1072" s="235" t="s">
        <v>147</v>
      </c>
      <c r="E1072" s="246" t="s">
        <v>19</v>
      </c>
      <c r="F1072" s="247" t="s">
        <v>635</v>
      </c>
      <c r="G1072" s="245"/>
      <c r="H1072" s="248">
        <v>0.14299999999999999</v>
      </c>
      <c r="I1072" s="249"/>
      <c r="J1072" s="245"/>
      <c r="K1072" s="245"/>
      <c r="L1072" s="250"/>
      <c r="M1072" s="251"/>
      <c r="N1072" s="252"/>
      <c r="O1072" s="252"/>
      <c r="P1072" s="252"/>
      <c r="Q1072" s="252"/>
      <c r="R1072" s="252"/>
      <c r="S1072" s="252"/>
      <c r="T1072" s="253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54" t="s">
        <v>147</v>
      </c>
      <c r="AU1072" s="254" t="s">
        <v>84</v>
      </c>
      <c r="AV1072" s="14" t="s">
        <v>84</v>
      </c>
      <c r="AW1072" s="14" t="s">
        <v>36</v>
      </c>
      <c r="AX1072" s="14" t="s">
        <v>74</v>
      </c>
      <c r="AY1072" s="254" t="s">
        <v>135</v>
      </c>
    </row>
    <row r="1073" s="14" customFormat="1">
      <c r="A1073" s="14"/>
      <c r="B1073" s="244"/>
      <c r="C1073" s="245"/>
      <c r="D1073" s="235" t="s">
        <v>147</v>
      </c>
      <c r="E1073" s="246" t="s">
        <v>19</v>
      </c>
      <c r="F1073" s="247" t="s">
        <v>260</v>
      </c>
      <c r="G1073" s="245"/>
      <c r="H1073" s="248">
        <v>-0.90000000000000002</v>
      </c>
      <c r="I1073" s="249"/>
      <c r="J1073" s="245"/>
      <c r="K1073" s="245"/>
      <c r="L1073" s="250"/>
      <c r="M1073" s="251"/>
      <c r="N1073" s="252"/>
      <c r="O1073" s="252"/>
      <c r="P1073" s="252"/>
      <c r="Q1073" s="252"/>
      <c r="R1073" s="252"/>
      <c r="S1073" s="252"/>
      <c r="T1073" s="253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54" t="s">
        <v>147</v>
      </c>
      <c r="AU1073" s="254" t="s">
        <v>84</v>
      </c>
      <c r="AV1073" s="14" t="s">
        <v>84</v>
      </c>
      <c r="AW1073" s="14" t="s">
        <v>36</v>
      </c>
      <c r="AX1073" s="14" t="s">
        <v>74</v>
      </c>
      <c r="AY1073" s="254" t="s">
        <v>135</v>
      </c>
    </row>
    <row r="1074" s="13" customFormat="1">
      <c r="A1074" s="13"/>
      <c r="B1074" s="233"/>
      <c r="C1074" s="234"/>
      <c r="D1074" s="235" t="s">
        <v>147</v>
      </c>
      <c r="E1074" s="236" t="s">
        <v>19</v>
      </c>
      <c r="F1074" s="237" t="s">
        <v>438</v>
      </c>
      <c r="G1074" s="234"/>
      <c r="H1074" s="236" t="s">
        <v>19</v>
      </c>
      <c r="I1074" s="238"/>
      <c r="J1074" s="234"/>
      <c r="K1074" s="234"/>
      <c r="L1074" s="239"/>
      <c r="M1074" s="240"/>
      <c r="N1074" s="241"/>
      <c r="O1074" s="241"/>
      <c r="P1074" s="241"/>
      <c r="Q1074" s="241"/>
      <c r="R1074" s="241"/>
      <c r="S1074" s="241"/>
      <c r="T1074" s="242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3" t="s">
        <v>147</v>
      </c>
      <c r="AU1074" s="243" t="s">
        <v>84</v>
      </c>
      <c r="AV1074" s="13" t="s">
        <v>82</v>
      </c>
      <c r="AW1074" s="13" t="s">
        <v>36</v>
      </c>
      <c r="AX1074" s="13" t="s">
        <v>74</v>
      </c>
      <c r="AY1074" s="243" t="s">
        <v>135</v>
      </c>
    </row>
    <row r="1075" s="14" customFormat="1">
      <c r="A1075" s="14"/>
      <c r="B1075" s="244"/>
      <c r="C1075" s="245"/>
      <c r="D1075" s="235" t="s">
        <v>147</v>
      </c>
      <c r="E1075" s="246" t="s">
        <v>19</v>
      </c>
      <c r="F1075" s="247" t="s">
        <v>817</v>
      </c>
      <c r="G1075" s="245"/>
      <c r="H1075" s="248">
        <v>5.625</v>
      </c>
      <c r="I1075" s="249"/>
      <c r="J1075" s="245"/>
      <c r="K1075" s="245"/>
      <c r="L1075" s="250"/>
      <c r="M1075" s="251"/>
      <c r="N1075" s="252"/>
      <c r="O1075" s="252"/>
      <c r="P1075" s="252"/>
      <c r="Q1075" s="252"/>
      <c r="R1075" s="252"/>
      <c r="S1075" s="252"/>
      <c r="T1075" s="253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54" t="s">
        <v>147</v>
      </c>
      <c r="AU1075" s="254" t="s">
        <v>84</v>
      </c>
      <c r="AV1075" s="14" t="s">
        <v>84</v>
      </c>
      <c r="AW1075" s="14" t="s">
        <v>36</v>
      </c>
      <c r="AX1075" s="14" t="s">
        <v>74</v>
      </c>
      <c r="AY1075" s="254" t="s">
        <v>135</v>
      </c>
    </row>
    <row r="1076" s="14" customFormat="1">
      <c r="A1076" s="14"/>
      <c r="B1076" s="244"/>
      <c r="C1076" s="245"/>
      <c r="D1076" s="235" t="s">
        <v>147</v>
      </c>
      <c r="E1076" s="246" t="s">
        <v>19</v>
      </c>
      <c r="F1076" s="247" t="s">
        <v>636</v>
      </c>
      <c r="G1076" s="245"/>
      <c r="H1076" s="248">
        <v>0.20300000000000001</v>
      </c>
      <c r="I1076" s="249"/>
      <c r="J1076" s="245"/>
      <c r="K1076" s="245"/>
      <c r="L1076" s="250"/>
      <c r="M1076" s="251"/>
      <c r="N1076" s="252"/>
      <c r="O1076" s="252"/>
      <c r="P1076" s="252"/>
      <c r="Q1076" s="252"/>
      <c r="R1076" s="252"/>
      <c r="S1076" s="252"/>
      <c r="T1076" s="253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54" t="s">
        <v>147</v>
      </c>
      <c r="AU1076" s="254" t="s">
        <v>84</v>
      </c>
      <c r="AV1076" s="14" t="s">
        <v>84</v>
      </c>
      <c r="AW1076" s="14" t="s">
        <v>36</v>
      </c>
      <c r="AX1076" s="14" t="s">
        <v>74</v>
      </c>
      <c r="AY1076" s="254" t="s">
        <v>135</v>
      </c>
    </row>
    <row r="1077" s="14" customFormat="1">
      <c r="A1077" s="14"/>
      <c r="B1077" s="244"/>
      <c r="C1077" s="245"/>
      <c r="D1077" s="235" t="s">
        <v>147</v>
      </c>
      <c r="E1077" s="246" t="s">
        <v>19</v>
      </c>
      <c r="F1077" s="247" t="s">
        <v>260</v>
      </c>
      <c r="G1077" s="245"/>
      <c r="H1077" s="248">
        <v>-0.90000000000000002</v>
      </c>
      <c r="I1077" s="249"/>
      <c r="J1077" s="245"/>
      <c r="K1077" s="245"/>
      <c r="L1077" s="250"/>
      <c r="M1077" s="251"/>
      <c r="N1077" s="252"/>
      <c r="O1077" s="252"/>
      <c r="P1077" s="252"/>
      <c r="Q1077" s="252"/>
      <c r="R1077" s="252"/>
      <c r="S1077" s="252"/>
      <c r="T1077" s="253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4" t="s">
        <v>147</v>
      </c>
      <c r="AU1077" s="254" t="s">
        <v>84</v>
      </c>
      <c r="AV1077" s="14" t="s">
        <v>84</v>
      </c>
      <c r="AW1077" s="14" t="s">
        <v>36</v>
      </c>
      <c r="AX1077" s="14" t="s">
        <v>74</v>
      </c>
      <c r="AY1077" s="254" t="s">
        <v>135</v>
      </c>
    </row>
    <row r="1078" s="13" customFormat="1">
      <c r="A1078" s="13"/>
      <c r="B1078" s="233"/>
      <c r="C1078" s="234"/>
      <c r="D1078" s="235" t="s">
        <v>147</v>
      </c>
      <c r="E1078" s="236" t="s">
        <v>19</v>
      </c>
      <c r="F1078" s="237" t="s">
        <v>495</v>
      </c>
      <c r="G1078" s="234"/>
      <c r="H1078" s="236" t="s">
        <v>19</v>
      </c>
      <c r="I1078" s="238"/>
      <c r="J1078" s="234"/>
      <c r="K1078" s="234"/>
      <c r="L1078" s="239"/>
      <c r="M1078" s="240"/>
      <c r="N1078" s="241"/>
      <c r="O1078" s="241"/>
      <c r="P1078" s="241"/>
      <c r="Q1078" s="241"/>
      <c r="R1078" s="241"/>
      <c r="S1078" s="241"/>
      <c r="T1078" s="242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3" t="s">
        <v>147</v>
      </c>
      <c r="AU1078" s="243" t="s">
        <v>84</v>
      </c>
      <c r="AV1078" s="13" t="s">
        <v>82</v>
      </c>
      <c r="AW1078" s="13" t="s">
        <v>36</v>
      </c>
      <c r="AX1078" s="13" t="s">
        <v>74</v>
      </c>
      <c r="AY1078" s="243" t="s">
        <v>135</v>
      </c>
    </row>
    <row r="1079" s="14" customFormat="1">
      <c r="A1079" s="14"/>
      <c r="B1079" s="244"/>
      <c r="C1079" s="245"/>
      <c r="D1079" s="235" t="s">
        <v>147</v>
      </c>
      <c r="E1079" s="246" t="s">
        <v>19</v>
      </c>
      <c r="F1079" s="247" t="s">
        <v>818</v>
      </c>
      <c r="G1079" s="245"/>
      <c r="H1079" s="248">
        <v>2.3999999999999999</v>
      </c>
      <c r="I1079" s="249"/>
      <c r="J1079" s="245"/>
      <c r="K1079" s="245"/>
      <c r="L1079" s="250"/>
      <c r="M1079" s="251"/>
      <c r="N1079" s="252"/>
      <c r="O1079" s="252"/>
      <c r="P1079" s="252"/>
      <c r="Q1079" s="252"/>
      <c r="R1079" s="252"/>
      <c r="S1079" s="252"/>
      <c r="T1079" s="253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4" t="s">
        <v>147</v>
      </c>
      <c r="AU1079" s="254" t="s">
        <v>84</v>
      </c>
      <c r="AV1079" s="14" t="s">
        <v>84</v>
      </c>
      <c r="AW1079" s="14" t="s">
        <v>36</v>
      </c>
      <c r="AX1079" s="14" t="s">
        <v>74</v>
      </c>
      <c r="AY1079" s="254" t="s">
        <v>135</v>
      </c>
    </row>
    <row r="1080" s="13" customFormat="1">
      <c r="A1080" s="13"/>
      <c r="B1080" s="233"/>
      <c r="C1080" s="234"/>
      <c r="D1080" s="235" t="s">
        <v>147</v>
      </c>
      <c r="E1080" s="236" t="s">
        <v>19</v>
      </c>
      <c r="F1080" s="237" t="s">
        <v>469</v>
      </c>
      <c r="G1080" s="234"/>
      <c r="H1080" s="236" t="s">
        <v>19</v>
      </c>
      <c r="I1080" s="238"/>
      <c r="J1080" s="234"/>
      <c r="K1080" s="234"/>
      <c r="L1080" s="239"/>
      <c r="M1080" s="240"/>
      <c r="N1080" s="241"/>
      <c r="O1080" s="241"/>
      <c r="P1080" s="241"/>
      <c r="Q1080" s="241"/>
      <c r="R1080" s="241"/>
      <c r="S1080" s="241"/>
      <c r="T1080" s="242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3" t="s">
        <v>147</v>
      </c>
      <c r="AU1080" s="243" t="s">
        <v>84</v>
      </c>
      <c r="AV1080" s="13" t="s">
        <v>82</v>
      </c>
      <c r="AW1080" s="13" t="s">
        <v>36</v>
      </c>
      <c r="AX1080" s="13" t="s">
        <v>74</v>
      </c>
      <c r="AY1080" s="243" t="s">
        <v>135</v>
      </c>
    </row>
    <row r="1081" s="14" customFormat="1">
      <c r="A1081" s="14"/>
      <c r="B1081" s="244"/>
      <c r="C1081" s="245"/>
      <c r="D1081" s="235" t="s">
        <v>147</v>
      </c>
      <c r="E1081" s="246" t="s">
        <v>19</v>
      </c>
      <c r="F1081" s="247" t="s">
        <v>819</v>
      </c>
      <c r="G1081" s="245"/>
      <c r="H1081" s="248">
        <v>4.9349999999999996</v>
      </c>
      <c r="I1081" s="249"/>
      <c r="J1081" s="245"/>
      <c r="K1081" s="245"/>
      <c r="L1081" s="250"/>
      <c r="M1081" s="251"/>
      <c r="N1081" s="252"/>
      <c r="O1081" s="252"/>
      <c r="P1081" s="252"/>
      <c r="Q1081" s="252"/>
      <c r="R1081" s="252"/>
      <c r="S1081" s="252"/>
      <c r="T1081" s="253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54" t="s">
        <v>147</v>
      </c>
      <c r="AU1081" s="254" t="s">
        <v>84</v>
      </c>
      <c r="AV1081" s="14" t="s">
        <v>84</v>
      </c>
      <c r="AW1081" s="14" t="s">
        <v>36</v>
      </c>
      <c r="AX1081" s="14" t="s">
        <v>74</v>
      </c>
      <c r="AY1081" s="254" t="s">
        <v>135</v>
      </c>
    </row>
    <row r="1082" s="14" customFormat="1">
      <c r="A1082" s="14"/>
      <c r="B1082" s="244"/>
      <c r="C1082" s="245"/>
      <c r="D1082" s="235" t="s">
        <v>147</v>
      </c>
      <c r="E1082" s="246" t="s">
        <v>19</v>
      </c>
      <c r="F1082" s="247" t="s">
        <v>820</v>
      </c>
      <c r="G1082" s="245"/>
      <c r="H1082" s="248">
        <v>0.14299999999999999</v>
      </c>
      <c r="I1082" s="249"/>
      <c r="J1082" s="245"/>
      <c r="K1082" s="245"/>
      <c r="L1082" s="250"/>
      <c r="M1082" s="251"/>
      <c r="N1082" s="252"/>
      <c r="O1082" s="252"/>
      <c r="P1082" s="252"/>
      <c r="Q1082" s="252"/>
      <c r="R1082" s="252"/>
      <c r="S1082" s="252"/>
      <c r="T1082" s="253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54" t="s">
        <v>147</v>
      </c>
      <c r="AU1082" s="254" t="s">
        <v>84</v>
      </c>
      <c r="AV1082" s="14" t="s">
        <v>84</v>
      </c>
      <c r="AW1082" s="14" t="s">
        <v>36</v>
      </c>
      <c r="AX1082" s="14" t="s">
        <v>74</v>
      </c>
      <c r="AY1082" s="254" t="s">
        <v>135</v>
      </c>
    </row>
    <row r="1083" s="13" customFormat="1">
      <c r="A1083" s="13"/>
      <c r="B1083" s="233"/>
      <c r="C1083" s="234"/>
      <c r="D1083" s="235" t="s">
        <v>147</v>
      </c>
      <c r="E1083" s="236" t="s">
        <v>19</v>
      </c>
      <c r="F1083" s="237" t="s">
        <v>425</v>
      </c>
      <c r="G1083" s="234"/>
      <c r="H1083" s="236" t="s">
        <v>19</v>
      </c>
      <c r="I1083" s="238"/>
      <c r="J1083" s="234"/>
      <c r="K1083" s="234"/>
      <c r="L1083" s="239"/>
      <c r="M1083" s="240"/>
      <c r="N1083" s="241"/>
      <c r="O1083" s="241"/>
      <c r="P1083" s="241"/>
      <c r="Q1083" s="241"/>
      <c r="R1083" s="241"/>
      <c r="S1083" s="241"/>
      <c r="T1083" s="242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3" t="s">
        <v>147</v>
      </c>
      <c r="AU1083" s="243" t="s">
        <v>84</v>
      </c>
      <c r="AV1083" s="13" t="s">
        <v>82</v>
      </c>
      <c r="AW1083" s="13" t="s">
        <v>36</v>
      </c>
      <c r="AX1083" s="13" t="s">
        <v>74</v>
      </c>
      <c r="AY1083" s="243" t="s">
        <v>135</v>
      </c>
    </row>
    <row r="1084" s="14" customFormat="1">
      <c r="A1084" s="14"/>
      <c r="B1084" s="244"/>
      <c r="C1084" s="245"/>
      <c r="D1084" s="235" t="s">
        <v>147</v>
      </c>
      <c r="E1084" s="246" t="s">
        <v>19</v>
      </c>
      <c r="F1084" s="247" t="s">
        <v>821</v>
      </c>
      <c r="G1084" s="245"/>
      <c r="H1084" s="248">
        <v>10.050000000000001</v>
      </c>
      <c r="I1084" s="249"/>
      <c r="J1084" s="245"/>
      <c r="K1084" s="245"/>
      <c r="L1084" s="250"/>
      <c r="M1084" s="251"/>
      <c r="N1084" s="252"/>
      <c r="O1084" s="252"/>
      <c r="P1084" s="252"/>
      <c r="Q1084" s="252"/>
      <c r="R1084" s="252"/>
      <c r="S1084" s="252"/>
      <c r="T1084" s="253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4" t="s">
        <v>147</v>
      </c>
      <c r="AU1084" s="254" t="s">
        <v>84</v>
      </c>
      <c r="AV1084" s="14" t="s">
        <v>84</v>
      </c>
      <c r="AW1084" s="14" t="s">
        <v>36</v>
      </c>
      <c r="AX1084" s="14" t="s">
        <v>74</v>
      </c>
      <c r="AY1084" s="254" t="s">
        <v>135</v>
      </c>
    </row>
    <row r="1085" s="14" customFormat="1">
      <c r="A1085" s="14"/>
      <c r="B1085" s="244"/>
      <c r="C1085" s="245"/>
      <c r="D1085" s="235" t="s">
        <v>147</v>
      </c>
      <c r="E1085" s="246" t="s">
        <v>19</v>
      </c>
      <c r="F1085" s="247" t="s">
        <v>637</v>
      </c>
      <c r="G1085" s="245"/>
      <c r="H1085" s="248">
        <v>0.158</v>
      </c>
      <c r="I1085" s="249"/>
      <c r="J1085" s="245"/>
      <c r="K1085" s="245"/>
      <c r="L1085" s="250"/>
      <c r="M1085" s="251"/>
      <c r="N1085" s="252"/>
      <c r="O1085" s="252"/>
      <c r="P1085" s="252"/>
      <c r="Q1085" s="252"/>
      <c r="R1085" s="252"/>
      <c r="S1085" s="252"/>
      <c r="T1085" s="253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54" t="s">
        <v>147</v>
      </c>
      <c r="AU1085" s="254" t="s">
        <v>84</v>
      </c>
      <c r="AV1085" s="14" t="s">
        <v>84</v>
      </c>
      <c r="AW1085" s="14" t="s">
        <v>36</v>
      </c>
      <c r="AX1085" s="14" t="s">
        <v>74</v>
      </c>
      <c r="AY1085" s="254" t="s">
        <v>135</v>
      </c>
    </row>
    <row r="1086" s="14" customFormat="1">
      <c r="A1086" s="14"/>
      <c r="B1086" s="244"/>
      <c r="C1086" s="245"/>
      <c r="D1086" s="235" t="s">
        <v>147</v>
      </c>
      <c r="E1086" s="246" t="s">
        <v>19</v>
      </c>
      <c r="F1086" s="247" t="s">
        <v>810</v>
      </c>
      <c r="G1086" s="245"/>
      <c r="H1086" s="248">
        <v>0.90000000000000002</v>
      </c>
      <c r="I1086" s="249"/>
      <c r="J1086" s="245"/>
      <c r="K1086" s="245"/>
      <c r="L1086" s="250"/>
      <c r="M1086" s="251"/>
      <c r="N1086" s="252"/>
      <c r="O1086" s="252"/>
      <c r="P1086" s="252"/>
      <c r="Q1086" s="252"/>
      <c r="R1086" s="252"/>
      <c r="S1086" s="252"/>
      <c r="T1086" s="253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54" t="s">
        <v>147</v>
      </c>
      <c r="AU1086" s="254" t="s">
        <v>84</v>
      </c>
      <c r="AV1086" s="14" t="s">
        <v>84</v>
      </c>
      <c r="AW1086" s="14" t="s">
        <v>36</v>
      </c>
      <c r="AX1086" s="14" t="s">
        <v>74</v>
      </c>
      <c r="AY1086" s="254" t="s">
        <v>135</v>
      </c>
    </row>
    <row r="1087" s="14" customFormat="1">
      <c r="A1087" s="14"/>
      <c r="B1087" s="244"/>
      <c r="C1087" s="245"/>
      <c r="D1087" s="235" t="s">
        <v>147</v>
      </c>
      <c r="E1087" s="246" t="s">
        <v>19</v>
      </c>
      <c r="F1087" s="247" t="s">
        <v>822</v>
      </c>
      <c r="G1087" s="245"/>
      <c r="H1087" s="248">
        <v>-1.2</v>
      </c>
      <c r="I1087" s="249"/>
      <c r="J1087" s="245"/>
      <c r="K1087" s="245"/>
      <c r="L1087" s="250"/>
      <c r="M1087" s="251"/>
      <c r="N1087" s="252"/>
      <c r="O1087" s="252"/>
      <c r="P1087" s="252"/>
      <c r="Q1087" s="252"/>
      <c r="R1087" s="252"/>
      <c r="S1087" s="252"/>
      <c r="T1087" s="253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54" t="s">
        <v>147</v>
      </c>
      <c r="AU1087" s="254" t="s">
        <v>84</v>
      </c>
      <c r="AV1087" s="14" t="s">
        <v>84</v>
      </c>
      <c r="AW1087" s="14" t="s">
        <v>36</v>
      </c>
      <c r="AX1087" s="14" t="s">
        <v>74</v>
      </c>
      <c r="AY1087" s="254" t="s">
        <v>135</v>
      </c>
    </row>
    <row r="1088" s="15" customFormat="1">
      <c r="A1088" s="15"/>
      <c r="B1088" s="255"/>
      <c r="C1088" s="256"/>
      <c r="D1088" s="235" t="s">
        <v>147</v>
      </c>
      <c r="E1088" s="257" t="s">
        <v>19</v>
      </c>
      <c r="F1088" s="258" t="s">
        <v>152</v>
      </c>
      <c r="G1088" s="256"/>
      <c r="H1088" s="259">
        <v>55.362000000000002</v>
      </c>
      <c r="I1088" s="260"/>
      <c r="J1088" s="256"/>
      <c r="K1088" s="256"/>
      <c r="L1088" s="261"/>
      <c r="M1088" s="262"/>
      <c r="N1088" s="263"/>
      <c r="O1088" s="263"/>
      <c r="P1088" s="263"/>
      <c r="Q1088" s="263"/>
      <c r="R1088" s="263"/>
      <c r="S1088" s="263"/>
      <c r="T1088" s="264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T1088" s="265" t="s">
        <v>147</v>
      </c>
      <c r="AU1088" s="265" t="s">
        <v>84</v>
      </c>
      <c r="AV1088" s="15" t="s">
        <v>143</v>
      </c>
      <c r="AW1088" s="15" t="s">
        <v>36</v>
      </c>
      <c r="AX1088" s="15" t="s">
        <v>82</v>
      </c>
      <c r="AY1088" s="265" t="s">
        <v>135</v>
      </c>
    </row>
    <row r="1089" s="2" customFormat="1" ht="16.5" customHeight="1">
      <c r="A1089" s="41"/>
      <c r="B1089" s="42"/>
      <c r="C1089" s="215" t="s">
        <v>823</v>
      </c>
      <c r="D1089" s="215" t="s">
        <v>138</v>
      </c>
      <c r="E1089" s="216" t="s">
        <v>824</v>
      </c>
      <c r="F1089" s="217" t="s">
        <v>825</v>
      </c>
      <c r="G1089" s="218" t="s">
        <v>141</v>
      </c>
      <c r="H1089" s="219">
        <v>55.362000000000002</v>
      </c>
      <c r="I1089" s="220"/>
      <c r="J1089" s="221">
        <f>ROUND(I1089*H1089,2)</f>
        <v>0</v>
      </c>
      <c r="K1089" s="217" t="s">
        <v>142</v>
      </c>
      <c r="L1089" s="47"/>
      <c r="M1089" s="222" t="s">
        <v>19</v>
      </c>
      <c r="N1089" s="223" t="s">
        <v>45</v>
      </c>
      <c r="O1089" s="87"/>
      <c r="P1089" s="224">
        <f>O1089*H1089</f>
        <v>0</v>
      </c>
      <c r="Q1089" s="224">
        <v>0.0015</v>
      </c>
      <c r="R1089" s="224">
        <f>Q1089*H1089</f>
        <v>0.083043000000000006</v>
      </c>
      <c r="S1089" s="224">
        <v>0</v>
      </c>
      <c r="T1089" s="225">
        <f>S1089*H1089</f>
        <v>0</v>
      </c>
      <c r="U1089" s="41"/>
      <c r="V1089" s="41"/>
      <c r="W1089" s="41"/>
      <c r="X1089" s="41"/>
      <c r="Y1089" s="41"/>
      <c r="Z1089" s="41"/>
      <c r="AA1089" s="41"/>
      <c r="AB1089" s="41"/>
      <c r="AC1089" s="41"/>
      <c r="AD1089" s="41"/>
      <c r="AE1089" s="41"/>
      <c r="AR1089" s="226" t="s">
        <v>278</v>
      </c>
      <c r="AT1089" s="226" t="s">
        <v>138</v>
      </c>
      <c r="AU1089" s="226" t="s">
        <v>84</v>
      </c>
      <c r="AY1089" s="20" t="s">
        <v>135</v>
      </c>
      <c r="BE1089" s="227">
        <f>IF(N1089="základní",J1089,0)</f>
        <v>0</v>
      </c>
      <c r="BF1089" s="227">
        <f>IF(N1089="snížená",J1089,0)</f>
        <v>0</v>
      </c>
      <c r="BG1089" s="227">
        <f>IF(N1089="zákl. přenesená",J1089,0)</f>
        <v>0</v>
      </c>
      <c r="BH1089" s="227">
        <f>IF(N1089="sníž. přenesená",J1089,0)</f>
        <v>0</v>
      </c>
      <c r="BI1089" s="227">
        <f>IF(N1089="nulová",J1089,0)</f>
        <v>0</v>
      </c>
      <c r="BJ1089" s="20" t="s">
        <v>82</v>
      </c>
      <c r="BK1089" s="227">
        <f>ROUND(I1089*H1089,2)</f>
        <v>0</v>
      </c>
      <c r="BL1089" s="20" t="s">
        <v>278</v>
      </c>
      <c r="BM1089" s="226" t="s">
        <v>826</v>
      </c>
    </row>
    <row r="1090" s="2" customFormat="1">
      <c r="A1090" s="41"/>
      <c r="B1090" s="42"/>
      <c r="C1090" s="43"/>
      <c r="D1090" s="228" t="s">
        <v>145</v>
      </c>
      <c r="E1090" s="43"/>
      <c r="F1090" s="229" t="s">
        <v>827</v>
      </c>
      <c r="G1090" s="43"/>
      <c r="H1090" s="43"/>
      <c r="I1090" s="230"/>
      <c r="J1090" s="43"/>
      <c r="K1090" s="43"/>
      <c r="L1090" s="47"/>
      <c r="M1090" s="231"/>
      <c r="N1090" s="232"/>
      <c r="O1090" s="87"/>
      <c r="P1090" s="87"/>
      <c r="Q1090" s="87"/>
      <c r="R1090" s="87"/>
      <c r="S1090" s="87"/>
      <c r="T1090" s="88"/>
      <c r="U1090" s="41"/>
      <c r="V1090" s="41"/>
      <c r="W1090" s="41"/>
      <c r="X1090" s="41"/>
      <c r="Y1090" s="41"/>
      <c r="Z1090" s="41"/>
      <c r="AA1090" s="41"/>
      <c r="AB1090" s="41"/>
      <c r="AC1090" s="41"/>
      <c r="AD1090" s="41"/>
      <c r="AE1090" s="41"/>
      <c r="AT1090" s="20" t="s">
        <v>145</v>
      </c>
      <c r="AU1090" s="20" t="s">
        <v>84</v>
      </c>
    </row>
    <row r="1091" s="13" customFormat="1">
      <c r="A1091" s="13"/>
      <c r="B1091" s="233"/>
      <c r="C1091" s="234"/>
      <c r="D1091" s="235" t="s">
        <v>147</v>
      </c>
      <c r="E1091" s="236" t="s">
        <v>19</v>
      </c>
      <c r="F1091" s="237" t="s">
        <v>366</v>
      </c>
      <c r="G1091" s="234"/>
      <c r="H1091" s="236" t="s">
        <v>19</v>
      </c>
      <c r="I1091" s="238"/>
      <c r="J1091" s="234"/>
      <c r="K1091" s="234"/>
      <c r="L1091" s="239"/>
      <c r="M1091" s="240"/>
      <c r="N1091" s="241"/>
      <c r="O1091" s="241"/>
      <c r="P1091" s="241"/>
      <c r="Q1091" s="241"/>
      <c r="R1091" s="241"/>
      <c r="S1091" s="241"/>
      <c r="T1091" s="242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43" t="s">
        <v>147</v>
      </c>
      <c r="AU1091" s="243" t="s">
        <v>84</v>
      </c>
      <c r="AV1091" s="13" t="s">
        <v>82</v>
      </c>
      <c r="AW1091" s="13" t="s">
        <v>36</v>
      </c>
      <c r="AX1091" s="13" t="s">
        <v>74</v>
      </c>
      <c r="AY1091" s="243" t="s">
        <v>135</v>
      </c>
    </row>
    <row r="1092" s="13" customFormat="1">
      <c r="A1092" s="13"/>
      <c r="B1092" s="233"/>
      <c r="C1092" s="234"/>
      <c r="D1092" s="235" t="s">
        <v>147</v>
      </c>
      <c r="E1092" s="236" t="s">
        <v>19</v>
      </c>
      <c r="F1092" s="237" t="s">
        <v>412</v>
      </c>
      <c r="G1092" s="234"/>
      <c r="H1092" s="236" t="s">
        <v>19</v>
      </c>
      <c r="I1092" s="238"/>
      <c r="J1092" s="234"/>
      <c r="K1092" s="234"/>
      <c r="L1092" s="239"/>
      <c r="M1092" s="240"/>
      <c r="N1092" s="241"/>
      <c r="O1092" s="241"/>
      <c r="P1092" s="241"/>
      <c r="Q1092" s="241"/>
      <c r="R1092" s="241"/>
      <c r="S1092" s="241"/>
      <c r="T1092" s="242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3" t="s">
        <v>147</v>
      </c>
      <c r="AU1092" s="243" t="s">
        <v>84</v>
      </c>
      <c r="AV1092" s="13" t="s">
        <v>82</v>
      </c>
      <c r="AW1092" s="13" t="s">
        <v>36</v>
      </c>
      <c r="AX1092" s="13" t="s">
        <v>74</v>
      </c>
      <c r="AY1092" s="243" t="s">
        <v>135</v>
      </c>
    </row>
    <row r="1093" s="14" customFormat="1">
      <c r="A1093" s="14"/>
      <c r="B1093" s="244"/>
      <c r="C1093" s="245"/>
      <c r="D1093" s="235" t="s">
        <v>147</v>
      </c>
      <c r="E1093" s="246" t="s">
        <v>19</v>
      </c>
      <c r="F1093" s="247" t="s">
        <v>808</v>
      </c>
      <c r="G1093" s="245"/>
      <c r="H1093" s="248">
        <v>16.050000000000001</v>
      </c>
      <c r="I1093" s="249"/>
      <c r="J1093" s="245"/>
      <c r="K1093" s="245"/>
      <c r="L1093" s="250"/>
      <c r="M1093" s="251"/>
      <c r="N1093" s="252"/>
      <c r="O1093" s="252"/>
      <c r="P1093" s="252"/>
      <c r="Q1093" s="252"/>
      <c r="R1093" s="252"/>
      <c r="S1093" s="252"/>
      <c r="T1093" s="253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54" t="s">
        <v>147</v>
      </c>
      <c r="AU1093" s="254" t="s">
        <v>84</v>
      </c>
      <c r="AV1093" s="14" t="s">
        <v>84</v>
      </c>
      <c r="AW1093" s="14" t="s">
        <v>36</v>
      </c>
      <c r="AX1093" s="14" t="s">
        <v>74</v>
      </c>
      <c r="AY1093" s="254" t="s">
        <v>135</v>
      </c>
    </row>
    <row r="1094" s="14" customFormat="1">
      <c r="A1094" s="14"/>
      <c r="B1094" s="244"/>
      <c r="C1094" s="245"/>
      <c r="D1094" s="235" t="s">
        <v>147</v>
      </c>
      <c r="E1094" s="246" t="s">
        <v>19</v>
      </c>
      <c r="F1094" s="247" t="s">
        <v>809</v>
      </c>
      <c r="G1094" s="245"/>
      <c r="H1094" s="248">
        <v>0.45000000000000001</v>
      </c>
      <c r="I1094" s="249"/>
      <c r="J1094" s="245"/>
      <c r="K1094" s="245"/>
      <c r="L1094" s="250"/>
      <c r="M1094" s="251"/>
      <c r="N1094" s="252"/>
      <c r="O1094" s="252"/>
      <c r="P1094" s="252"/>
      <c r="Q1094" s="252"/>
      <c r="R1094" s="252"/>
      <c r="S1094" s="252"/>
      <c r="T1094" s="253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54" t="s">
        <v>147</v>
      </c>
      <c r="AU1094" s="254" t="s">
        <v>84</v>
      </c>
      <c r="AV1094" s="14" t="s">
        <v>84</v>
      </c>
      <c r="AW1094" s="14" t="s">
        <v>36</v>
      </c>
      <c r="AX1094" s="14" t="s">
        <v>74</v>
      </c>
      <c r="AY1094" s="254" t="s">
        <v>135</v>
      </c>
    </row>
    <row r="1095" s="14" customFormat="1">
      <c r="A1095" s="14"/>
      <c r="B1095" s="244"/>
      <c r="C1095" s="245"/>
      <c r="D1095" s="235" t="s">
        <v>147</v>
      </c>
      <c r="E1095" s="246" t="s">
        <v>19</v>
      </c>
      <c r="F1095" s="247" t="s">
        <v>810</v>
      </c>
      <c r="G1095" s="245"/>
      <c r="H1095" s="248">
        <v>0.90000000000000002</v>
      </c>
      <c r="I1095" s="249"/>
      <c r="J1095" s="245"/>
      <c r="K1095" s="245"/>
      <c r="L1095" s="250"/>
      <c r="M1095" s="251"/>
      <c r="N1095" s="252"/>
      <c r="O1095" s="252"/>
      <c r="P1095" s="252"/>
      <c r="Q1095" s="252"/>
      <c r="R1095" s="252"/>
      <c r="S1095" s="252"/>
      <c r="T1095" s="253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54" t="s">
        <v>147</v>
      </c>
      <c r="AU1095" s="254" t="s">
        <v>84</v>
      </c>
      <c r="AV1095" s="14" t="s">
        <v>84</v>
      </c>
      <c r="AW1095" s="14" t="s">
        <v>36</v>
      </c>
      <c r="AX1095" s="14" t="s">
        <v>74</v>
      </c>
      <c r="AY1095" s="254" t="s">
        <v>135</v>
      </c>
    </row>
    <row r="1096" s="14" customFormat="1">
      <c r="A1096" s="14"/>
      <c r="B1096" s="244"/>
      <c r="C1096" s="245"/>
      <c r="D1096" s="235" t="s">
        <v>147</v>
      </c>
      <c r="E1096" s="246" t="s">
        <v>19</v>
      </c>
      <c r="F1096" s="247" t="s">
        <v>811</v>
      </c>
      <c r="G1096" s="245"/>
      <c r="H1096" s="248">
        <v>-5.5499999999999998</v>
      </c>
      <c r="I1096" s="249"/>
      <c r="J1096" s="245"/>
      <c r="K1096" s="245"/>
      <c r="L1096" s="250"/>
      <c r="M1096" s="251"/>
      <c r="N1096" s="252"/>
      <c r="O1096" s="252"/>
      <c r="P1096" s="252"/>
      <c r="Q1096" s="252"/>
      <c r="R1096" s="252"/>
      <c r="S1096" s="252"/>
      <c r="T1096" s="253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54" t="s">
        <v>147</v>
      </c>
      <c r="AU1096" s="254" t="s">
        <v>84</v>
      </c>
      <c r="AV1096" s="14" t="s">
        <v>84</v>
      </c>
      <c r="AW1096" s="14" t="s">
        <v>36</v>
      </c>
      <c r="AX1096" s="14" t="s">
        <v>74</v>
      </c>
      <c r="AY1096" s="254" t="s">
        <v>135</v>
      </c>
    </row>
    <row r="1097" s="13" customFormat="1">
      <c r="A1097" s="13"/>
      <c r="B1097" s="233"/>
      <c r="C1097" s="234"/>
      <c r="D1097" s="235" t="s">
        <v>147</v>
      </c>
      <c r="E1097" s="236" t="s">
        <v>19</v>
      </c>
      <c r="F1097" s="237" t="s">
        <v>417</v>
      </c>
      <c r="G1097" s="234"/>
      <c r="H1097" s="236" t="s">
        <v>19</v>
      </c>
      <c r="I1097" s="238"/>
      <c r="J1097" s="234"/>
      <c r="K1097" s="234"/>
      <c r="L1097" s="239"/>
      <c r="M1097" s="240"/>
      <c r="N1097" s="241"/>
      <c r="O1097" s="241"/>
      <c r="P1097" s="241"/>
      <c r="Q1097" s="241"/>
      <c r="R1097" s="241"/>
      <c r="S1097" s="241"/>
      <c r="T1097" s="242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3" t="s">
        <v>147</v>
      </c>
      <c r="AU1097" s="243" t="s">
        <v>84</v>
      </c>
      <c r="AV1097" s="13" t="s">
        <v>82</v>
      </c>
      <c r="AW1097" s="13" t="s">
        <v>36</v>
      </c>
      <c r="AX1097" s="13" t="s">
        <v>74</v>
      </c>
      <c r="AY1097" s="243" t="s">
        <v>135</v>
      </c>
    </row>
    <row r="1098" s="14" customFormat="1">
      <c r="A1098" s="14"/>
      <c r="B1098" s="244"/>
      <c r="C1098" s="245"/>
      <c r="D1098" s="235" t="s">
        <v>147</v>
      </c>
      <c r="E1098" s="246" t="s">
        <v>19</v>
      </c>
      <c r="F1098" s="247" t="s">
        <v>812</v>
      </c>
      <c r="G1098" s="245"/>
      <c r="H1098" s="248">
        <v>14.574</v>
      </c>
      <c r="I1098" s="249"/>
      <c r="J1098" s="245"/>
      <c r="K1098" s="245"/>
      <c r="L1098" s="250"/>
      <c r="M1098" s="251"/>
      <c r="N1098" s="252"/>
      <c r="O1098" s="252"/>
      <c r="P1098" s="252"/>
      <c r="Q1098" s="252"/>
      <c r="R1098" s="252"/>
      <c r="S1098" s="252"/>
      <c r="T1098" s="253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54" t="s">
        <v>147</v>
      </c>
      <c r="AU1098" s="254" t="s">
        <v>84</v>
      </c>
      <c r="AV1098" s="14" t="s">
        <v>84</v>
      </c>
      <c r="AW1098" s="14" t="s">
        <v>36</v>
      </c>
      <c r="AX1098" s="14" t="s">
        <v>74</v>
      </c>
      <c r="AY1098" s="254" t="s">
        <v>135</v>
      </c>
    </row>
    <row r="1099" s="14" customFormat="1">
      <c r="A1099" s="14"/>
      <c r="B1099" s="244"/>
      <c r="C1099" s="245"/>
      <c r="D1099" s="235" t="s">
        <v>147</v>
      </c>
      <c r="E1099" s="246" t="s">
        <v>19</v>
      </c>
      <c r="F1099" s="247" t="s">
        <v>813</v>
      </c>
      <c r="G1099" s="245"/>
      <c r="H1099" s="248">
        <v>-1.379</v>
      </c>
      <c r="I1099" s="249"/>
      <c r="J1099" s="245"/>
      <c r="K1099" s="245"/>
      <c r="L1099" s="250"/>
      <c r="M1099" s="251"/>
      <c r="N1099" s="252"/>
      <c r="O1099" s="252"/>
      <c r="P1099" s="252"/>
      <c r="Q1099" s="252"/>
      <c r="R1099" s="252"/>
      <c r="S1099" s="252"/>
      <c r="T1099" s="253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54" t="s">
        <v>147</v>
      </c>
      <c r="AU1099" s="254" t="s">
        <v>84</v>
      </c>
      <c r="AV1099" s="14" t="s">
        <v>84</v>
      </c>
      <c r="AW1099" s="14" t="s">
        <v>36</v>
      </c>
      <c r="AX1099" s="14" t="s">
        <v>74</v>
      </c>
      <c r="AY1099" s="254" t="s">
        <v>135</v>
      </c>
    </row>
    <row r="1100" s="13" customFormat="1">
      <c r="A1100" s="13"/>
      <c r="B1100" s="233"/>
      <c r="C1100" s="234"/>
      <c r="D1100" s="235" t="s">
        <v>147</v>
      </c>
      <c r="E1100" s="236" t="s">
        <v>19</v>
      </c>
      <c r="F1100" s="237" t="s">
        <v>419</v>
      </c>
      <c r="G1100" s="234"/>
      <c r="H1100" s="236" t="s">
        <v>19</v>
      </c>
      <c r="I1100" s="238"/>
      <c r="J1100" s="234"/>
      <c r="K1100" s="234"/>
      <c r="L1100" s="239"/>
      <c r="M1100" s="240"/>
      <c r="N1100" s="241"/>
      <c r="O1100" s="241"/>
      <c r="P1100" s="241"/>
      <c r="Q1100" s="241"/>
      <c r="R1100" s="241"/>
      <c r="S1100" s="241"/>
      <c r="T1100" s="242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43" t="s">
        <v>147</v>
      </c>
      <c r="AU1100" s="243" t="s">
        <v>84</v>
      </c>
      <c r="AV1100" s="13" t="s">
        <v>82</v>
      </c>
      <c r="AW1100" s="13" t="s">
        <v>36</v>
      </c>
      <c r="AX1100" s="13" t="s">
        <v>74</v>
      </c>
      <c r="AY1100" s="243" t="s">
        <v>135</v>
      </c>
    </row>
    <row r="1101" s="14" customFormat="1">
      <c r="A1101" s="14"/>
      <c r="B1101" s="244"/>
      <c r="C1101" s="245"/>
      <c r="D1101" s="235" t="s">
        <v>147</v>
      </c>
      <c r="E1101" s="246" t="s">
        <v>19</v>
      </c>
      <c r="F1101" s="247" t="s">
        <v>814</v>
      </c>
      <c r="G1101" s="245"/>
      <c r="H1101" s="248">
        <v>7.125</v>
      </c>
      <c r="I1101" s="249"/>
      <c r="J1101" s="245"/>
      <c r="K1101" s="245"/>
      <c r="L1101" s="250"/>
      <c r="M1101" s="251"/>
      <c r="N1101" s="252"/>
      <c r="O1101" s="252"/>
      <c r="P1101" s="252"/>
      <c r="Q1101" s="252"/>
      <c r="R1101" s="252"/>
      <c r="S1101" s="252"/>
      <c r="T1101" s="253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4" t="s">
        <v>147</v>
      </c>
      <c r="AU1101" s="254" t="s">
        <v>84</v>
      </c>
      <c r="AV1101" s="14" t="s">
        <v>84</v>
      </c>
      <c r="AW1101" s="14" t="s">
        <v>36</v>
      </c>
      <c r="AX1101" s="14" t="s">
        <v>74</v>
      </c>
      <c r="AY1101" s="254" t="s">
        <v>135</v>
      </c>
    </row>
    <row r="1102" s="14" customFormat="1">
      <c r="A1102" s="14"/>
      <c r="B1102" s="244"/>
      <c r="C1102" s="245"/>
      <c r="D1102" s="235" t="s">
        <v>147</v>
      </c>
      <c r="E1102" s="246" t="s">
        <v>19</v>
      </c>
      <c r="F1102" s="247" t="s">
        <v>815</v>
      </c>
      <c r="G1102" s="245"/>
      <c r="H1102" s="248">
        <v>-2.8500000000000001</v>
      </c>
      <c r="I1102" s="249"/>
      <c r="J1102" s="245"/>
      <c r="K1102" s="245"/>
      <c r="L1102" s="250"/>
      <c r="M1102" s="251"/>
      <c r="N1102" s="252"/>
      <c r="O1102" s="252"/>
      <c r="P1102" s="252"/>
      <c r="Q1102" s="252"/>
      <c r="R1102" s="252"/>
      <c r="S1102" s="252"/>
      <c r="T1102" s="253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54" t="s">
        <v>147</v>
      </c>
      <c r="AU1102" s="254" t="s">
        <v>84</v>
      </c>
      <c r="AV1102" s="14" t="s">
        <v>84</v>
      </c>
      <c r="AW1102" s="14" t="s">
        <v>36</v>
      </c>
      <c r="AX1102" s="14" t="s">
        <v>74</v>
      </c>
      <c r="AY1102" s="254" t="s">
        <v>135</v>
      </c>
    </row>
    <row r="1103" s="13" customFormat="1">
      <c r="A1103" s="13"/>
      <c r="B1103" s="233"/>
      <c r="C1103" s="234"/>
      <c r="D1103" s="235" t="s">
        <v>147</v>
      </c>
      <c r="E1103" s="236" t="s">
        <v>19</v>
      </c>
      <c r="F1103" s="237" t="s">
        <v>436</v>
      </c>
      <c r="G1103" s="234"/>
      <c r="H1103" s="236" t="s">
        <v>19</v>
      </c>
      <c r="I1103" s="238"/>
      <c r="J1103" s="234"/>
      <c r="K1103" s="234"/>
      <c r="L1103" s="239"/>
      <c r="M1103" s="240"/>
      <c r="N1103" s="241"/>
      <c r="O1103" s="241"/>
      <c r="P1103" s="241"/>
      <c r="Q1103" s="241"/>
      <c r="R1103" s="241"/>
      <c r="S1103" s="241"/>
      <c r="T1103" s="242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43" t="s">
        <v>147</v>
      </c>
      <c r="AU1103" s="243" t="s">
        <v>84</v>
      </c>
      <c r="AV1103" s="13" t="s">
        <v>82</v>
      </c>
      <c r="AW1103" s="13" t="s">
        <v>36</v>
      </c>
      <c r="AX1103" s="13" t="s">
        <v>74</v>
      </c>
      <c r="AY1103" s="243" t="s">
        <v>135</v>
      </c>
    </row>
    <row r="1104" s="14" customFormat="1">
      <c r="A1104" s="14"/>
      <c r="B1104" s="244"/>
      <c r="C1104" s="245"/>
      <c r="D1104" s="235" t="s">
        <v>147</v>
      </c>
      <c r="E1104" s="246" t="s">
        <v>19</v>
      </c>
      <c r="F1104" s="247" t="s">
        <v>816</v>
      </c>
      <c r="G1104" s="245"/>
      <c r="H1104" s="248">
        <v>4.4850000000000003</v>
      </c>
      <c r="I1104" s="249"/>
      <c r="J1104" s="245"/>
      <c r="K1104" s="245"/>
      <c r="L1104" s="250"/>
      <c r="M1104" s="251"/>
      <c r="N1104" s="252"/>
      <c r="O1104" s="252"/>
      <c r="P1104" s="252"/>
      <c r="Q1104" s="252"/>
      <c r="R1104" s="252"/>
      <c r="S1104" s="252"/>
      <c r="T1104" s="253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54" t="s">
        <v>147</v>
      </c>
      <c r="AU1104" s="254" t="s">
        <v>84</v>
      </c>
      <c r="AV1104" s="14" t="s">
        <v>84</v>
      </c>
      <c r="AW1104" s="14" t="s">
        <v>36</v>
      </c>
      <c r="AX1104" s="14" t="s">
        <v>74</v>
      </c>
      <c r="AY1104" s="254" t="s">
        <v>135</v>
      </c>
    </row>
    <row r="1105" s="14" customFormat="1">
      <c r="A1105" s="14"/>
      <c r="B1105" s="244"/>
      <c r="C1105" s="245"/>
      <c r="D1105" s="235" t="s">
        <v>147</v>
      </c>
      <c r="E1105" s="246" t="s">
        <v>19</v>
      </c>
      <c r="F1105" s="247" t="s">
        <v>635</v>
      </c>
      <c r="G1105" s="245"/>
      <c r="H1105" s="248">
        <v>0.14299999999999999</v>
      </c>
      <c r="I1105" s="249"/>
      <c r="J1105" s="245"/>
      <c r="K1105" s="245"/>
      <c r="L1105" s="250"/>
      <c r="M1105" s="251"/>
      <c r="N1105" s="252"/>
      <c r="O1105" s="252"/>
      <c r="P1105" s="252"/>
      <c r="Q1105" s="252"/>
      <c r="R1105" s="252"/>
      <c r="S1105" s="252"/>
      <c r="T1105" s="253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54" t="s">
        <v>147</v>
      </c>
      <c r="AU1105" s="254" t="s">
        <v>84</v>
      </c>
      <c r="AV1105" s="14" t="s">
        <v>84</v>
      </c>
      <c r="AW1105" s="14" t="s">
        <v>36</v>
      </c>
      <c r="AX1105" s="14" t="s">
        <v>74</v>
      </c>
      <c r="AY1105" s="254" t="s">
        <v>135</v>
      </c>
    </row>
    <row r="1106" s="14" customFormat="1">
      <c r="A1106" s="14"/>
      <c r="B1106" s="244"/>
      <c r="C1106" s="245"/>
      <c r="D1106" s="235" t="s">
        <v>147</v>
      </c>
      <c r="E1106" s="246" t="s">
        <v>19</v>
      </c>
      <c r="F1106" s="247" t="s">
        <v>260</v>
      </c>
      <c r="G1106" s="245"/>
      <c r="H1106" s="248">
        <v>-0.90000000000000002</v>
      </c>
      <c r="I1106" s="249"/>
      <c r="J1106" s="245"/>
      <c r="K1106" s="245"/>
      <c r="L1106" s="250"/>
      <c r="M1106" s="251"/>
      <c r="N1106" s="252"/>
      <c r="O1106" s="252"/>
      <c r="P1106" s="252"/>
      <c r="Q1106" s="252"/>
      <c r="R1106" s="252"/>
      <c r="S1106" s="252"/>
      <c r="T1106" s="253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4" t="s">
        <v>147</v>
      </c>
      <c r="AU1106" s="254" t="s">
        <v>84</v>
      </c>
      <c r="AV1106" s="14" t="s">
        <v>84</v>
      </c>
      <c r="AW1106" s="14" t="s">
        <v>36</v>
      </c>
      <c r="AX1106" s="14" t="s">
        <v>74</v>
      </c>
      <c r="AY1106" s="254" t="s">
        <v>135</v>
      </c>
    </row>
    <row r="1107" s="13" customFormat="1">
      <c r="A1107" s="13"/>
      <c r="B1107" s="233"/>
      <c r="C1107" s="234"/>
      <c r="D1107" s="235" t="s">
        <v>147</v>
      </c>
      <c r="E1107" s="236" t="s">
        <v>19</v>
      </c>
      <c r="F1107" s="237" t="s">
        <v>438</v>
      </c>
      <c r="G1107" s="234"/>
      <c r="H1107" s="236" t="s">
        <v>19</v>
      </c>
      <c r="I1107" s="238"/>
      <c r="J1107" s="234"/>
      <c r="K1107" s="234"/>
      <c r="L1107" s="239"/>
      <c r="M1107" s="240"/>
      <c r="N1107" s="241"/>
      <c r="O1107" s="241"/>
      <c r="P1107" s="241"/>
      <c r="Q1107" s="241"/>
      <c r="R1107" s="241"/>
      <c r="S1107" s="241"/>
      <c r="T1107" s="242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3" t="s">
        <v>147</v>
      </c>
      <c r="AU1107" s="243" t="s">
        <v>84</v>
      </c>
      <c r="AV1107" s="13" t="s">
        <v>82</v>
      </c>
      <c r="AW1107" s="13" t="s">
        <v>36</v>
      </c>
      <c r="AX1107" s="13" t="s">
        <v>74</v>
      </c>
      <c r="AY1107" s="243" t="s">
        <v>135</v>
      </c>
    </row>
    <row r="1108" s="14" customFormat="1">
      <c r="A1108" s="14"/>
      <c r="B1108" s="244"/>
      <c r="C1108" s="245"/>
      <c r="D1108" s="235" t="s">
        <v>147</v>
      </c>
      <c r="E1108" s="246" t="s">
        <v>19</v>
      </c>
      <c r="F1108" s="247" t="s">
        <v>817</v>
      </c>
      <c r="G1108" s="245"/>
      <c r="H1108" s="248">
        <v>5.625</v>
      </c>
      <c r="I1108" s="249"/>
      <c r="J1108" s="245"/>
      <c r="K1108" s="245"/>
      <c r="L1108" s="250"/>
      <c r="M1108" s="251"/>
      <c r="N1108" s="252"/>
      <c r="O1108" s="252"/>
      <c r="P1108" s="252"/>
      <c r="Q1108" s="252"/>
      <c r="R1108" s="252"/>
      <c r="S1108" s="252"/>
      <c r="T1108" s="253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54" t="s">
        <v>147</v>
      </c>
      <c r="AU1108" s="254" t="s">
        <v>84</v>
      </c>
      <c r="AV1108" s="14" t="s">
        <v>84</v>
      </c>
      <c r="AW1108" s="14" t="s">
        <v>36</v>
      </c>
      <c r="AX1108" s="14" t="s">
        <v>74</v>
      </c>
      <c r="AY1108" s="254" t="s">
        <v>135</v>
      </c>
    </row>
    <row r="1109" s="14" customFormat="1">
      <c r="A1109" s="14"/>
      <c r="B1109" s="244"/>
      <c r="C1109" s="245"/>
      <c r="D1109" s="235" t="s">
        <v>147</v>
      </c>
      <c r="E1109" s="246" t="s">
        <v>19</v>
      </c>
      <c r="F1109" s="247" t="s">
        <v>636</v>
      </c>
      <c r="G1109" s="245"/>
      <c r="H1109" s="248">
        <v>0.20300000000000001</v>
      </c>
      <c r="I1109" s="249"/>
      <c r="J1109" s="245"/>
      <c r="K1109" s="245"/>
      <c r="L1109" s="250"/>
      <c r="M1109" s="251"/>
      <c r="N1109" s="252"/>
      <c r="O1109" s="252"/>
      <c r="P1109" s="252"/>
      <c r="Q1109" s="252"/>
      <c r="R1109" s="252"/>
      <c r="S1109" s="252"/>
      <c r="T1109" s="253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54" t="s">
        <v>147</v>
      </c>
      <c r="AU1109" s="254" t="s">
        <v>84</v>
      </c>
      <c r="AV1109" s="14" t="s">
        <v>84</v>
      </c>
      <c r="AW1109" s="14" t="s">
        <v>36</v>
      </c>
      <c r="AX1109" s="14" t="s">
        <v>74</v>
      </c>
      <c r="AY1109" s="254" t="s">
        <v>135</v>
      </c>
    </row>
    <row r="1110" s="14" customFormat="1">
      <c r="A1110" s="14"/>
      <c r="B1110" s="244"/>
      <c r="C1110" s="245"/>
      <c r="D1110" s="235" t="s">
        <v>147</v>
      </c>
      <c r="E1110" s="246" t="s">
        <v>19</v>
      </c>
      <c r="F1110" s="247" t="s">
        <v>260</v>
      </c>
      <c r="G1110" s="245"/>
      <c r="H1110" s="248">
        <v>-0.90000000000000002</v>
      </c>
      <c r="I1110" s="249"/>
      <c r="J1110" s="245"/>
      <c r="K1110" s="245"/>
      <c r="L1110" s="250"/>
      <c r="M1110" s="251"/>
      <c r="N1110" s="252"/>
      <c r="O1110" s="252"/>
      <c r="P1110" s="252"/>
      <c r="Q1110" s="252"/>
      <c r="R1110" s="252"/>
      <c r="S1110" s="252"/>
      <c r="T1110" s="253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54" t="s">
        <v>147</v>
      </c>
      <c r="AU1110" s="254" t="s">
        <v>84</v>
      </c>
      <c r="AV1110" s="14" t="s">
        <v>84</v>
      </c>
      <c r="AW1110" s="14" t="s">
        <v>36</v>
      </c>
      <c r="AX1110" s="14" t="s">
        <v>74</v>
      </c>
      <c r="AY1110" s="254" t="s">
        <v>135</v>
      </c>
    </row>
    <row r="1111" s="13" customFormat="1">
      <c r="A1111" s="13"/>
      <c r="B1111" s="233"/>
      <c r="C1111" s="234"/>
      <c r="D1111" s="235" t="s">
        <v>147</v>
      </c>
      <c r="E1111" s="236" t="s">
        <v>19</v>
      </c>
      <c r="F1111" s="237" t="s">
        <v>495</v>
      </c>
      <c r="G1111" s="234"/>
      <c r="H1111" s="236" t="s">
        <v>19</v>
      </c>
      <c r="I1111" s="238"/>
      <c r="J1111" s="234"/>
      <c r="K1111" s="234"/>
      <c r="L1111" s="239"/>
      <c r="M1111" s="240"/>
      <c r="N1111" s="241"/>
      <c r="O1111" s="241"/>
      <c r="P1111" s="241"/>
      <c r="Q1111" s="241"/>
      <c r="R1111" s="241"/>
      <c r="S1111" s="241"/>
      <c r="T1111" s="242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3" t="s">
        <v>147</v>
      </c>
      <c r="AU1111" s="243" t="s">
        <v>84</v>
      </c>
      <c r="AV1111" s="13" t="s">
        <v>82</v>
      </c>
      <c r="AW1111" s="13" t="s">
        <v>36</v>
      </c>
      <c r="AX1111" s="13" t="s">
        <v>74</v>
      </c>
      <c r="AY1111" s="243" t="s">
        <v>135</v>
      </c>
    </row>
    <row r="1112" s="14" customFormat="1">
      <c r="A1112" s="14"/>
      <c r="B1112" s="244"/>
      <c r="C1112" s="245"/>
      <c r="D1112" s="235" t="s">
        <v>147</v>
      </c>
      <c r="E1112" s="246" t="s">
        <v>19</v>
      </c>
      <c r="F1112" s="247" t="s">
        <v>818</v>
      </c>
      <c r="G1112" s="245"/>
      <c r="H1112" s="248">
        <v>2.3999999999999999</v>
      </c>
      <c r="I1112" s="249"/>
      <c r="J1112" s="245"/>
      <c r="K1112" s="245"/>
      <c r="L1112" s="250"/>
      <c r="M1112" s="251"/>
      <c r="N1112" s="252"/>
      <c r="O1112" s="252"/>
      <c r="P1112" s="252"/>
      <c r="Q1112" s="252"/>
      <c r="R1112" s="252"/>
      <c r="S1112" s="252"/>
      <c r="T1112" s="253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54" t="s">
        <v>147</v>
      </c>
      <c r="AU1112" s="254" t="s">
        <v>84</v>
      </c>
      <c r="AV1112" s="14" t="s">
        <v>84</v>
      </c>
      <c r="AW1112" s="14" t="s">
        <v>36</v>
      </c>
      <c r="AX1112" s="14" t="s">
        <v>74</v>
      </c>
      <c r="AY1112" s="254" t="s">
        <v>135</v>
      </c>
    </row>
    <row r="1113" s="13" customFormat="1">
      <c r="A1113" s="13"/>
      <c r="B1113" s="233"/>
      <c r="C1113" s="234"/>
      <c r="D1113" s="235" t="s">
        <v>147</v>
      </c>
      <c r="E1113" s="236" t="s">
        <v>19</v>
      </c>
      <c r="F1113" s="237" t="s">
        <v>469</v>
      </c>
      <c r="G1113" s="234"/>
      <c r="H1113" s="236" t="s">
        <v>19</v>
      </c>
      <c r="I1113" s="238"/>
      <c r="J1113" s="234"/>
      <c r="K1113" s="234"/>
      <c r="L1113" s="239"/>
      <c r="M1113" s="240"/>
      <c r="N1113" s="241"/>
      <c r="O1113" s="241"/>
      <c r="P1113" s="241"/>
      <c r="Q1113" s="241"/>
      <c r="R1113" s="241"/>
      <c r="S1113" s="241"/>
      <c r="T1113" s="242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43" t="s">
        <v>147</v>
      </c>
      <c r="AU1113" s="243" t="s">
        <v>84</v>
      </c>
      <c r="AV1113" s="13" t="s">
        <v>82</v>
      </c>
      <c r="AW1113" s="13" t="s">
        <v>36</v>
      </c>
      <c r="AX1113" s="13" t="s">
        <v>74</v>
      </c>
      <c r="AY1113" s="243" t="s">
        <v>135</v>
      </c>
    </row>
    <row r="1114" s="14" customFormat="1">
      <c r="A1114" s="14"/>
      <c r="B1114" s="244"/>
      <c r="C1114" s="245"/>
      <c r="D1114" s="235" t="s">
        <v>147</v>
      </c>
      <c r="E1114" s="246" t="s">
        <v>19</v>
      </c>
      <c r="F1114" s="247" t="s">
        <v>819</v>
      </c>
      <c r="G1114" s="245"/>
      <c r="H1114" s="248">
        <v>4.9349999999999996</v>
      </c>
      <c r="I1114" s="249"/>
      <c r="J1114" s="245"/>
      <c r="K1114" s="245"/>
      <c r="L1114" s="250"/>
      <c r="M1114" s="251"/>
      <c r="N1114" s="252"/>
      <c r="O1114" s="252"/>
      <c r="P1114" s="252"/>
      <c r="Q1114" s="252"/>
      <c r="R1114" s="252"/>
      <c r="S1114" s="252"/>
      <c r="T1114" s="253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54" t="s">
        <v>147</v>
      </c>
      <c r="AU1114" s="254" t="s">
        <v>84</v>
      </c>
      <c r="AV1114" s="14" t="s">
        <v>84</v>
      </c>
      <c r="AW1114" s="14" t="s">
        <v>36</v>
      </c>
      <c r="AX1114" s="14" t="s">
        <v>74</v>
      </c>
      <c r="AY1114" s="254" t="s">
        <v>135</v>
      </c>
    </row>
    <row r="1115" s="14" customFormat="1">
      <c r="A1115" s="14"/>
      <c r="B1115" s="244"/>
      <c r="C1115" s="245"/>
      <c r="D1115" s="235" t="s">
        <v>147</v>
      </c>
      <c r="E1115" s="246" t="s">
        <v>19</v>
      </c>
      <c r="F1115" s="247" t="s">
        <v>820</v>
      </c>
      <c r="G1115" s="245"/>
      <c r="H1115" s="248">
        <v>0.14299999999999999</v>
      </c>
      <c r="I1115" s="249"/>
      <c r="J1115" s="245"/>
      <c r="K1115" s="245"/>
      <c r="L1115" s="250"/>
      <c r="M1115" s="251"/>
      <c r="N1115" s="252"/>
      <c r="O1115" s="252"/>
      <c r="P1115" s="252"/>
      <c r="Q1115" s="252"/>
      <c r="R1115" s="252"/>
      <c r="S1115" s="252"/>
      <c r="T1115" s="253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54" t="s">
        <v>147</v>
      </c>
      <c r="AU1115" s="254" t="s">
        <v>84</v>
      </c>
      <c r="AV1115" s="14" t="s">
        <v>84</v>
      </c>
      <c r="AW1115" s="14" t="s">
        <v>36</v>
      </c>
      <c r="AX1115" s="14" t="s">
        <v>74</v>
      </c>
      <c r="AY1115" s="254" t="s">
        <v>135</v>
      </c>
    </row>
    <row r="1116" s="13" customFormat="1">
      <c r="A1116" s="13"/>
      <c r="B1116" s="233"/>
      <c r="C1116" s="234"/>
      <c r="D1116" s="235" t="s">
        <v>147</v>
      </c>
      <c r="E1116" s="236" t="s">
        <v>19</v>
      </c>
      <c r="F1116" s="237" t="s">
        <v>425</v>
      </c>
      <c r="G1116" s="234"/>
      <c r="H1116" s="236" t="s">
        <v>19</v>
      </c>
      <c r="I1116" s="238"/>
      <c r="J1116" s="234"/>
      <c r="K1116" s="234"/>
      <c r="L1116" s="239"/>
      <c r="M1116" s="240"/>
      <c r="N1116" s="241"/>
      <c r="O1116" s="241"/>
      <c r="P1116" s="241"/>
      <c r="Q1116" s="241"/>
      <c r="R1116" s="241"/>
      <c r="S1116" s="241"/>
      <c r="T1116" s="242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43" t="s">
        <v>147</v>
      </c>
      <c r="AU1116" s="243" t="s">
        <v>84</v>
      </c>
      <c r="AV1116" s="13" t="s">
        <v>82</v>
      </c>
      <c r="AW1116" s="13" t="s">
        <v>36</v>
      </c>
      <c r="AX1116" s="13" t="s">
        <v>74</v>
      </c>
      <c r="AY1116" s="243" t="s">
        <v>135</v>
      </c>
    </row>
    <row r="1117" s="14" customFormat="1">
      <c r="A1117" s="14"/>
      <c r="B1117" s="244"/>
      <c r="C1117" s="245"/>
      <c r="D1117" s="235" t="s">
        <v>147</v>
      </c>
      <c r="E1117" s="246" t="s">
        <v>19</v>
      </c>
      <c r="F1117" s="247" t="s">
        <v>821</v>
      </c>
      <c r="G1117" s="245"/>
      <c r="H1117" s="248">
        <v>10.050000000000001</v>
      </c>
      <c r="I1117" s="249"/>
      <c r="J1117" s="245"/>
      <c r="K1117" s="245"/>
      <c r="L1117" s="250"/>
      <c r="M1117" s="251"/>
      <c r="N1117" s="252"/>
      <c r="O1117" s="252"/>
      <c r="P1117" s="252"/>
      <c r="Q1117" s="252"/>
      <c r="R1117" s="252"/>
      <c r="S1117" s="252"/>
      <c r="T1117" s="253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54" t="s">
        <v>147</v>
      </c>
      <c r="AU1117" s="254" t="s">
        <v>84</v>
      </c>
      <c r="AV1117" s="14" t="s">
        <v>84</v>
      </c>
      <c r="AW1117" s="14" t="s">
        <v>36</v>
      </c>
      <c r="AX1117" s="14" t="s">
        <v>74</v>
      </c>
      <c r="AY1117" s="254" t="s">
        <v>135</v>
      </c>
    </row>
    <row r="1118" s="14" customFormat="1">
      <c r="A1118" s="14"/>
      <c r="B1118" s="244"/>
      <c r="C1118" s="245"/>
      <c r="D1118" s="235" t="s">
        <v>147</v>
      </c>
      <c r="E1118" s="246" t="s">
        <v>19</v>
      </c>
      <c r="F1118" s="247" t="s">
        <v>637</v>
      </c>
      <c r="G1118" s="245"/>
      <c r="H1118" s="248">
        <v>0.158</v>
      </c>
      <c r="I1118" s="249"/>
      <c r="J1118" s="245"/>
      <c r="K1118" s="245"/>
      <c r="L1118" s="250"/>
      <c r="M1118" s="251"/>
      <c r="N1118" s="252"/>
      <c r="O1118" s="252"/>
      <c r="P1118" s="252"/>
      <c r="Q1118" s="252"/>
      <c r="R1118" s="252"/>
      <c r="S1118" s="252"/>
      <c r="T1118" s="253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54" t="s">
        <v>147</v>
      </c>
      <c r="AU1118" s="254" t="s">
        <v>84</v>
      </c>
      <c r="AV1118" s="14" t="s">
        <v>84</v>
      </c>
      <c r="AW1118" s="14" t="s">
        <v>36</v>
      </c>
      <c r="AX1118" s="14" t="s">
        <v>74</v>
      </c>
      <c r="AY1118" s="254" t="s">
        <v>135</v>
      </c>
    </row>
    <row r="1119" s="14" customFormat="1">
      <c r="A1119" s="14"/>
      <c r="B1119" s="244"/>
      <c r="C1119" s="245"/>
      <c r="D1119" s="235" t="s">
        <v>147</v>
      </c>
      <c r="E1119" s="246" t="s">
        <v>19</v>
      </c>
      <c r="F1119" s="247" t="s">
        <v>810</v>
      </c>
      <c r="G1119" s="245"/>
      <c r="H1119" s="248">
        <v>0.90000000000000002</v>
      </c>
      <c r="I1119" s="249"/>
      <c r="J1119" s="245"/>
      <c r="K1119" s="245"/>
      <c r="L1119" s="250"/>
      <c r="M1119" s="251"/>
      <c r="N1119" s="252"/>
      <c r="O1119" s="252"/>
      <c r="P1119" s="252"/>
      <c r="Q1119" s="252"/>
      <c r="R1119" s="252"/>
      <c r="S1119" s="252"/>
      <c r="T1119" s="253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54" t="s">
        <v>147</v>
      </c>
      <c r="AU1119" s="254" t="s">
        <v>84</v>
      </c>
      <c r="AV1119" s="14" t="s">
        <v>84</v>
      </c>
      <c r="AW1119" s="14" t="s">
        <v>36</v>
      </c>
      <c r="AX1119" s="14" t="s">
        <v>74</v>
      </c>
      <c r="AY1119" s="254" t="s">
        <v>135</v>
      </c>
    </row>
    <row r="1120" s="14" customFormat="1">
      <c r="A1120" s="14"/>
      <c r="B1120" s="244"/>
      <c r="C1120" s="245"/>
      <c r="D1120" s="235" t="s">
        <v>147</v>
      </c>
      <c r="E1120" s="246" t="s">
        <v>19</v>
      </c>
      <c r="F1120" s="247" t="s">
        <v>822</v>
      </c>
      <c r="G1120" s="245"/>
      <c r="H1120" s="248">
        <v>-1.2</v>
      </c>
      <c r="I1120" s="249"/>
      <c r="J1120" s="245"/>
      <c r="K1120" s="245"/>
      <c r="L1120" s="250"/>
      <c r="M1120" s="251"/>
      <c r="N1120" s="252"/>
      <c r="O1120" s="252"/>
      <c r="P1120" s="252"/>
      <c r="Q1120" s="252"/>
      <c r="R1120" s="252"/>
      <c r="S1120" s="252"/>
      <c r="T1120" s="253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54" t="s">
        <v>147</v>
      </c>
      <c r="AU1120" s="254" t="s">
        <v>84</v>
      </c>
      <c r="AV1120" s="14" t="s">
        <v>84</v>
      </c>
      <c r="AW1120" s="14" t="s">
        <v>36</v>
      </c>
      <c r="AX1120" s="14" t="s">
        <v>74</v>
      </c>
      <c r="AY1120" s="254" t="s">
        <v>135</v>
      </c>
    </row>
    <row r="1121" s="15" customFormat="1">
      <c r="A1121" s="15"/>
      <c r="B1121" s="255"/>
      <c r="C1121" s="256"/>
      <c r="D1121" s="235" t="s">
        <v>147</v>
      </c>
      <c r="E1121" s="257" t="s">
        <v>19</v>
      </c>
      <c r="F1121" s="258" t="s">
        <v>152</v>
      </c>
      <c r="G1121" s="256"/>
      <c r="H1121" s="259">
        <v>55.362000000000002</v>
      </c>
      <c r="I1121" s="260"/>
      <c r="J1121" s="256"/>
      <c r="K1121" s="256"/>
      <c r="L1121" s="261"/>
      <c r="M1121" s="262"/>
      <c r="N1121" s="263"/>
      <c r="O1121" s="263"/>
      <c r="P1121" s="263"/>
      <c r="Q1121" s="263"/>
      <c r="R1121" s="263"/>
      <c r="S1121" s="263"/>
      <c r="T1121" s="264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T1121" s="265" t="s">
        <v>147</v>
      </c>
      <c r="AU1121" s="265" t="s">
        <v>84</v>
      </c>
      <c r="AV1121" s="15" t="s">
        <v>143</v>
      </c>
      <c r="AW1121" s="15" t="s">
        <v>36</v>
      </c>
      <c r="AX1121" s="15" t="s">
        <v>82</v>
      </c>
      <c r="AY1121" s="265" t="s">
        <v>135</v>
      </c>
    </row>
    <row r="1122" s="2" customFormat="1" ht="16.5" customHeight="1">
      <c r="A1122" s="41"/>
      <c r="B1122" s="42"/>
      <c r="C1122" s="215" t="s">
        <v>828</v>
      </c>
      <c r="D1122" s="215" t="s">
        <v>138</v>
      </c>
      <c r="E1122" s="216" t="s">
        <v>829</v>
      </c>
      <c r="F1122" s="217" t="s">
        <v>830</v>
      </c>
      <c r="G1122" s="218" t="s">
        <v>211</v>
      </c>
      <c r="H1122" s="219">
        <v>28.300000000000001</v>
      </c>
      <c r="I1122" s="220"/>
      <c r="J1122" s="221">
        <f>ROUND(I1122*H1122,2)</f>
        <v>0</v>
      </c>
      <c r="K1122" s="217" t="s">
        <v>142</v>
      </c>
      <c r="L1122" s="47"/>
      <c r="M1122" s="222" t="s">
        <v>19</v>
      </c>
      <c r="N1122" s="223" t="s">
        <v>45</v>
      </c>
      <c r="O1122" s="87"/>
      <c r="P1122" s="224">
        <f>O1122*H1122</f>
        <v>0</v>
      </c>
      <c r="Q1122" s="224">
        <v>0.00027999999999999998</v>
      </c>
      <c r="R1122" s="224">
        <f>Q1122*H1122</f>
        <v>0.0079239999999999988</v>
      </c>
      <c r="S1122" s="224">
        <v>0</v>
      </c>
      <c r="T1122" s="225">
        <f>S1122*H1122</f>
        <v>0</v>
      </c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R1122" s="226" t="s">
        <v>278</v>
      </c>
      <c r="AT1122" s="226" t="s">
        <v>138</v>
      </c>
      <c r="AU1122" s="226" t="s">
        <v>84</v>
      </c>
      <c r="AY1122" s="20" t="s">
        <v>135</v>
      </c>
      <c r="BE1122" s="227">
        <f>IF(N1122="základní",J1122,0)</f>
        <v>0</v>
      </c>
      <c r="BF1122" s="227">
        <f>IF(N1122="snížená",J1122,0)</f>
        <v>0</v>
      </c>
      <c r="BG1122" s="227">
        <f>IF(N1122="zákl. přenesená",J1122,0)</f>
        <v>0</v>
      </c>
      <c r="BH1122" s="227">
        <f>IF(N1122="sníž. přenesená",J1122,0)</f>
        <v>0</v>
      </c>
      <c r="BI1122" s="227">
        <f>IF(N1122="nulová",J1122,0)</f>
        <v>0</v>
      </c>
      <c r="BJ1122" s="20" t="s">
        <v>82</v>
      </c>
      <c r="BK1122" s="227">
        <f>ROUND(I1122*H1122,2)</f>
        <v>0</v>
      </c>
      <c r="BL1122" s="20" t="s">
        <v>278</v>
      </c>
      <c r="BM1122" s="226" t="s">
        <v>831</v>
      </c>
    </row>
    <row r="1123" s="2" customFormat="1">
      <c r="A1123" s="41"/>
      <c r="B1123" s="42"/>
      <c r="C1123" s="43"/>
      <c r="D1123" s="228" t="s">
        <v>145</v>
      </c>
      <c r="E1123" s="43"/>
      <c r="F1123" s="229" t="s">
        <v>832</v>
      </c>
      <c r="G1123" s="43"/>
      <c r="H1123" s="43"/>
      <c r="I1123" s="230"/>
      <c r="J1123" s="43"/>
      <c r="K1123" s="43"/>
      <c r="L1123" s="47"/>
      <c r="M1123" s="231"/>
      <c r="N1123" s="232"/>
      <c r="O1123" s="87"/>
      <c r="P1123" s="87"/>
      <c r="Q1123" s="87"/>
      <c r="R1123" s="87"/>
      <c r="S1123" s="87"/>
      <c r="T1123" s="88"/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T1123" s="20" t="s">
        <v>145</v>
      </c>
      <c r="AU1123" s="20" t="s">
        <v>84</v>
      </c>
    </row>
    <row r="1124" s="13" customFormat="1">
      <c r="A1124" s="13"/>
      <c r="B1124" s="233"/>
      <c r="C1124" s="234"/>
      <c r="D1124" s="235" t="s">
        <v>147</v>
      </c>
      <c r="E1124" s="236" t="s">
        <v>19</v>
      </c>
      <c r="F1124" s="237" t="s">
        <v>366</v>
      </c>
      <c r="G1124" s="234"/>
      <c r="H1124" s="236" t="s">
        <v>19</v>
      </c>
      <c r="I1124" s="238"/>
      <c r="J1124" s="234"/>
      <c r="K1124" s="234"/>
      <c r="L1124" s="239"/>
      <c r="M1124" s="240"/>
      <c r="N1124" s="241"/>
      <c r="O1124" s="241"/>
      <c r="P1124" s="241"/>
      <c r="Q1124" s="241"/>
      <c r="R1124" s="241"/>
      <c r="S1124" s="241"/>
      <c r="T1124" s="242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43" t="s">
        <v>147</v>
      </c>
      <c r="AU1124" s="243" t="s">
        <v>84</v>
      </c>
      <c r="AV1124" s="13" t="s">
        <v>82</v>
      </c>
      <c r="AW1124" s="13" t="s">
        <v>36</v>
      </c>
      <c r="AX1124" s="13" t="s">
        <v>74</v>
      </c>
      <c r="AY1124" s="243" t="s">
        <v>135</v>
      </c>
    </row>
    <row r="1125" s="13" customFormat="1">
      <c r="A1125" s="13"/>
      <c r="B1125" s="233"/>
      <c r="C1125" s="234"/>
      <c r="D1125" s="235" t="s">
        <v>147</v>
      </c>
      <c r="E1125" s="236" t="s">
        <v>19</v>
      </c>
      <c r="F1125" s="237" t="s">
        <v>412</v>
      </c>
      <c r="G1125" s="234"/>
      <c r="H1125" s="236" t="s">
        <v>19</v>
      </c>
      <c r="I1125" s="238"/>
      <c r="J1125" s="234"/>
      <c r="K1125" s="234"/>
      <c r="L1125" s="239"/>
      <c r="M1125" s="240"/>
      <c r="N1125" s="241"/>
      <c r="O1125" s="241"/>
      <c r="P1125" s="241"/>
      <c r="Q1125" s="241"/>
      <c r="R1125" s="241"/>
      <c r="S1125" s="241"/>
      <c r="T1125" s="242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3" t="s">
        <v>147</v>
      </c>
      <c r="AU1125" s="243" t="s">
        <v>84</v>
      </c>
      <c r="AV1125" s="13" t="s">
        <v>82</v>
      </c>
      <c r="AW1125" s="13" t="s">
        <v>36</v>
      </c>
      <c r="AX1125" s="13" t="s">
        <v>74</v>
      </c>
      <c r="AY1125" s="243" t="s">
        <v>135</v>
      </c>
    </row>
    <row r="1126" s="14" customFormat="1">
      <c r="A1126" s="14"/>
      <c r="B1126" s="244"/>
      <c r="C1126" s="245"/>
      <c r="D1126" s="235" t="s">
        <v>147</v>
      </c>
      <c r="E1126" s="246" t="s">
        <v>19</v>
      </c>
      <c r="F1126" s="247" t="s">
        <v>833</v>
      </c>
      <c r="G1126" s="245"/>
      <c r="H1126" s="248">
        <v>6</v>
      </c>
      <c r="I1126" s="249"/>
      <c r="J1126" s="245"/>
      <c r="K1126" s="245"/>
      <c r="L1126" s="250"/>
      <c r="M1126" s="251"/>
      <c r="N1126" s="252"/>
      <c r="O1126" s="252"/>
      <c r="P1126" s="252"/>
      <c r="Q1126" s="252"/>
      <c r="R1126" s="252"/>
      <c r="S1126" s="252"/>
      <c r="T1126" s="253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54" t="s">
        <v>147</v>
      </c>
      <c r="AU1126" s="254" t="s">
        <v>84</v>
      </c>
      <c r="AV1126" s="14" t="s">
        <v>84</v>
      </c>
      <c r="AW1126" s="14" t="s">
        <v>36</v>
      </c>
      <c r="AX1126" s="14" t="s">
        <v>74</v>
      </c>
      <c r="AY1126" s="254" t="s">
        <v>135</v>
      </c>
    </row>
    <row r="1127" s="13" customFormat="1">
      <c r="A1127" s="13"/>
      <c r="B1127" s="233"/>
      <c r="C1127" s="234"/>
      <c r="D1127" s="235" t="s">
        <v>147</v>
      </c>
      <c r="E1127" s="236" t="s">
        <v>19</v>
      </c>
      <c r="F1127" s="237" t="s">
        <v>417</v>
      </c>
      <c r="G1127" s="234"/>
      <c r="H1127" s="236" t="s">
        <v>19</v>
      </c>
      <c r="I1127" s="238"/>
      <c r="J1127" s="234"/>
      <c r="K1127" s="234"/>
      <c r="L1127" s="239"/>
      <c r="M1127" s="240"/>
      <c r="N1127" s="241"/>
      <c r="O1127" s="241"/>
      <c r="P1127" s="241"/>
      <c r="Q1127" s="241"/>
      <c r="R1127" s="241"/>
      <c r="S1127" s="241"/>
      <c r="T1127" s="242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43" t="s">
        <v>147</v>
      </c>
      <c r="AU1127" s="243" t="s">
        <v>84</v>
      </c>
      <c r="AV1127" s="13" t="s">
        <v>82</v>
      </c>
      <c r="AW1127" s="13" t="s">
        <v>36</v>
      </c>
      <c r="AX1127" s="13" t="s">
        <v>74</v>
      </c>
      <c r="AY1127" s="243" t="s">
        <v>135</v>
      </c>
    </row>
    <row r="1128" s="13" customFormat="1">
      <c r="A1128" s="13"/>
      <c r="B1128" s="233"/>
      <c r="C1128" s="234"/>
      <c r="D1128" s="235" t="s">
        <v>147</v>
      </c>
      <c r="E1128" s="236" t="s">
        <v>19</v>
      </c>
      <c r="F1128" s="237" t="s">
        <v>834</v>
      </c>
      <c r="G1128" s="234"/>
      <c r="H1128" s="236" t="s">
        <v>19</v>
      </c>
      <c r="I1128" s="238"/>
      <c r="J1128" s="234"/>
      <c r="K1128" s="234"/>
      <c r="L1128" s="239"/>
      <c r="M1128" s="240"/>
      <c r="N1128" s="241"/>
      <c r="O1128" s="241"/>
      <c r="P1128" s="241"/>
      <c r="Q1128" s="241"/>
      <c r="R1128" s="241"/>
      <c r="S1128" s="241"/>
      <c r="T1128" s="242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3" t="s">
        <v>147</v>
      </c>
      <c r="AU1128" s="243" t="s">
        <v>84</v>
      </c>
      <c r="AV1128" s="13" t="s">
        <v>82</v>
      </c>
      <c r="AW1128" s="13" t="s">
        <v>36</v>
      </c>
      <c r="AX1128" s="13" t="s">
        <v>74</v>
      </c>
      <c r="AY1128" s="243" t="s">
        <v>135</v>
      </c>
    </row>
    <row r="1129" s="13" customFormat="1">
      <c r="A1129" s="13"/>
      <c r="B1129" s="233"/>
      <c r="C1129" s="234"/>
      <c r="D1129" s="235" t="s">
        <v>147</v>
      </c>
      <c r="E1129" s="236" t="s">
        <v>19</v>
      </c>
      <c r="F1129" s="237" t="s">
        <v>419</v>
      </c>
      <c r="G1129" s="234"/>
      <c r="H1129" s="236" t="s">
        <v>19</v>
      </c>
      <c r="I1129" s="238"/>
      <c r="J1129" s="234"/>
      <c r="K1129" s="234"/>
      <c r="L1129" s="239"/>
      <c r="M1129" s="240"/>
      <c r="N1129" s="241"/>
      <c r="O1129" s="241"/>
      <c r="P1129" s="241"/>
      <c r="Q1129" s="241"/>
      <c r="R1129" s="241"/>
      <c r="S1129" s="241"/>
      <c r="T1129" s="242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3" t="s">
        <v>147</v>
      </c>
      <c r="AU1129" s="243" t="s">
        <v>84</v>
      </c>
      <c r="AV1129" s="13" t="s">
        <v>82</v>
      </c>
      <c r="AW1129" s="13" t="s">
        <v>36</v>
      </c>
      <c r="AX1129" s="13" t="s">
        <v>74</v>
      </c>
      <c r="AY1129" s="243" t="s">
        <v>135</v>
      </c>
    </row>
    <row r="1130" s="14" customFormat="1">
      <c r="A1130" s="14"/>
      <c r="B1130" s="244"/>
      <c r="C1130" s="245"/>
      <c r="D1130" s="235" t="s">
        <v>147</v>
      </c>
      <c r="E1130" s="246" t="s">
        <v>19</v>
      </c>
      <c r="F1130" s="247" t="s">
        <v>835</v>
      </c>
      <c r="G1130" s="245"/>
      <c r="H1130" s="248">
        <v>3</v>
      </c>
      <c r="I1130" s="249"/>
      <c r="J1130" s="245"/>
      <c r="K1130" s="245"/>
      <c r="L1130" s="250"/>
      <c r="M1130" s="251"/>
      <c r="N1130" s="252"/>
      <c r="O1130" s="252"/>
      <c r="P1130" s="252"/>
      <c r="Q1130" s="252"/>
      <c r="R1130" s="252"/>
      <c r="S1130" s="252"/>
      <c r="T1130" s="253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54" t="s">
        <v>147</v>
      </c>
      <c r="AU1130" s="254" t="s">
        <v>84</v>
      </c>
      <c r="AV1130" s="14" t="s">
        <v>84</v>
      </c>
      <c r="AW1130" s="14" t="s">
        <v>36</v>
      </c>
      <c r="AX1130" s="14" t="s">
        <v>74</v>
      </c>
      <c r="AY1130" s="254" t="s">
        <v>135</v>
      </c>
    </row>
    <row r="1131" s="13" customFormat="1">
      <c r="A1131" s="13"/>
      <c r="B1131" s="233"/>
      <c r="C1131" s="234"/>
      <c r="D1131" s="235" t="s">
        <v>147</v>
      </c>
      <c r="E1131" s="236" t="s">
        <v>19</v>
      </c>
      <c r="F1131" s="237" t="s">
        <v>436</v>
      </c>
      <c r="G1131" s="234"/>
      <c r="H1131" s="236" t="s">
        <v>19</v>
      </c>
      <c r="I1131" s="238"/>
      <c r="J1131" s="234"/>
      <c r="K1131" s="234"/>
      <c r="L1131" s="239"/>
      <c r="M1131" s="240"/>
      <c r="N1131" s="241"/>
      <c r="O1131" s="241"/>
      <c r="P1131" s="241"/>
      <c r="Q1131" s="241"/>
      <c r="R1131" s="241"/>
      <c r="S1131" s="241"/>
      <c r="T1131" s="242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3" t="s">
        <v>147</v>
      </c>
      <c r="AU1131" s="243" t="s">
        <v>84</v>
      </c>
      <c r="AV1131" s="13" t="s">
        <v>82</v>
      </c>
      <c r="AW1131" s="13" t="s">
        <v>36</v>
      </c>
      <c r="AX1131" s="13" t="s">
        <v>74</v>
      </c>
      <c r="AY1131" s="243" t="s">
        <v>135</v>
      </c>
    </row>
    <row r="1132" s="14" customFormat="1">
      <c r="A1132" s="14"/>
      <c r="B1132" s="244"/>
      <c r="C1132" s="245"/>
      <c r="D1132" s="235" t="s">
        <v>147</v>
      </c>
      <c r="E1132" s="246" t="s">
        <v>19</v>
      </c>
      <c r="F1132" s="247" t="s">
        <v>835</v>
      </c>
      <c r="G1132" s="245"/>
      <c r="H1132" s="248">
        <v>3</v>
      </c>
      <c r="I1132" s="249"/>
      <c r="J1132" s="245"/>
      <c r="K1132" s="245"/>
      <c r="L1132" s="250"/>
      <c r="M1132" s="251"/>
      <c r="N1132" s="252"/>
      <c r="O1132" s="252"/>
      <c r="P1132" s="252"/>
      <c r="Q1132" s="252"/>
      <c r="R1132" s="252"/>
      <c r="S1132" s="252"/>
      <c r="T1132" s="253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54" t="s">
        <v>147</v>
      </c>
      <c r="AU1132" s="254" t="s">
        <v>84</v>
      </c>
      <c r="AV1132" s="14" t="s">
        <v>84</v>
      </c>
      <c r="AW1132" s="14" t="s">
        <v>36</v>
      </c>
      <c r="AX1132" s="14" t="s">
        <v>74</v>
      </c>
      <c r="AY1132" s="254" t="s">
        <v>135</v>
      </c>
    </row>
    <row r="1133" s="14" customFormat="1">
      <c r="A1133" s="14"/>
      <c r="B1133" s="244"/>
      <c r="C1133" s="245"/>
      <c r="D1133" s="235" t="s">
        <v>147</v>
      </c>
      <c r="E1133" s="246" t="s">
        <v>19</v>
      </c>
      <c r="F1133" s="247" t="s">
        <v>836</v>
      </c>
      <c r="G1133" s="245"/>
      <c r="H1133" s="248">
        <v>0.94999999999999996</v>
      </c>
      <c r="I1133" s="249"/>
      <c r="J1133" s="245"/>
      <c r="K1133" s="245"/>
      <c r="L1133" s="250"/>
      <c r="M1133" s="251"/>
      <c r="N1133" s="252"/>
      <c r="O1133" s="252"/>
      <c r="P1133" s="252"/>
      <c r="Q1133" s="252"/>
      <c r="R1133" s="252"/>
      <c r="S1133" s="252"/>
      <c r="T1133" s="253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4" t="s">
        <v>147</v>
      </c>
      <c r="AU1133" s="254" t="s">
        <v>84</v>
      </c>
      <c r="AV1133" s="14" t="s">
        <v>84</v>
      </c>
      <c r="AW1133" s="14" t="s">
        <v>36</v>
      </c>
      <c r="AX1133" s="14" t="s">
        <v>74</v>
      </c>
      <c r="AY1133" s="254" t="s">
        <v>135</v>
      </c>
    </row>
    <row r="1134" s="13" customFormat="1">
      <c r="A1134" s="13"/>
      <c r="B1134" s="233"/>
      <c r="C1134" s="234"/>
      <c r="D1134" s="235" t="s">
        <v>147</v>
      </c>
      <c r="E1134" s="236" t="s">
        <v>19</v>
      </c>
      <c r="F1134" s="237" t="s">
        <v>438</v>
      </c>
      <c r="G1134" s="234"/>
      <c r="H1134" s="236" t="s">
        <v>19</v>
      </c>
      <c r="I1134" s="238"/>
      <c r="J1134" s="234"/>
      <c r="K1134" s="234"/>
      <c r="L1134" s="239"/>
      <c r="M1134" s="240"/>
      <c r="N1134" s="241"/>
      <c r="O1134" s="241"/>
      <c r="P1134" s="241"/>
      <c r="Q1134" s="241"/>
      <c r="R1134" s="241"/>
      <c r="S1134" s="241"/>
      <c r="T1134" s="242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43" t="s">
        <v>147</v>
      </c>
      <c r="AU1134" s="243" t="s">
        <v>84</v>
      </c>
      <c r="AV1134" s="13" t="s">
        <v>82</v>
      </c>
      <c r="AW1134" s="13" t="s">
        <v>36</v>
      </c>
      <c r="AX1134" s="13" t="s">
        <v>74</v>
      </c>
      <c r="AY1134" s="243" t="s">
        <v>135</v>
      </c>
    </row>
    <row r="1135" s="14" customFormat="1">
      <c r="A1135" s="14"/>
      <c r="B1135" s="244"/>
      <c r="C1135" s="245"/>
      <c r="D1135" s="235" t="s">
        <v>147</v>
      </c>
      <c r="E1135" s="246" t="s">
        <v>19</v>
      </c>
      <c r="F1135" s="247" t="s">
        <v>835</v>
      </c>
      <c r="G1135" s="245"/>
      <c r="H1135" s="248">
        <v>3</v>
      </c>
      <c r="I1135" s="249"/>
      <c r="J1135" s="245"/>
      <c r="K1135" s="245"/>
      <c r="L1135" s="250"/>
      <c r="M1135" s="251"/>
      <c r="N1135" s="252"/>
      <c r="O1135" s="252"/>
      <c r="P1135" s="252"/>
      <c r="Q1135" s="252"/>
      <c r="R1135" s="252"/>
      <c r="S1135" s="252"/>
      <c r="T1135" s="253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54" t="s">
        <v>147</v>
      </c>
      <c r="AU1135" s="254" t="s">
        <v>84</v>
      </c>
      <c r="AV1135" s="14" t="s">
        <v>84</v>
      </c>
      <c r="AW1135" s="14" t="s">
        <v>36</v>
      </c>
      <c r="AX1135" s="14" t="s">
        <v>74</v>
      </c>
      <c r="AY1135" s="254" t="s">
        <v>135</v>
      </c>
    </row>
    <row r="1136" s="14" customFormat="1">
      <c r="A1136" s="14"/>
      <c r="B1136" s="244"/>
      <c r="C1136" s="245"/>
      <c r="D1136" s="235" t="s">
        <v>147</v>
      </c>
      <c r="E1136" s="246" t="s">
        <v>19</v>
      </c>
      <c r="F1136" s="247" t="s">
        <v>837</v>
      </c>
      <c r="G1136" s="245"/>
      <c r="H1136" s="248">
        <v>1.3500000000000001</v>
      </c>
      <c r="I1136" s="249"/>
      <c r="J1136" s="245"/>
      <c r="K1136" s="245"/>
      <c r="L1136" s="250"/>
      <c r="M1136" s="251"/>
      <c r="N1136" s="252"/>
      <c r="O1136" s="252"/>
      <c r="P1136" s="252"/>
      <c r="Q1136" s="252"/>
      <c r="R1136" s="252"/>
      <c r="S1136" s="252"/>
      <c r="T1136" s="253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54" t="s">
        <v>147</v>
      </c>
      <c r="AU1136" s="254" t="s">
        <v>84</v>
      </c>
      <c r="AV1136" s="14" t="s">
        <v>84</v>
      </c>
      <c r="AW1136" s="14" t="s">
        <v>36</v>
      </c>
      <c r="AX1136" s="14" t="s">
        <v>74</v>
      </c>
      <c r="AY1136" s="254" t="s">
        <v>135</v>
      </c>
    </row>
    <row r="1137" s="13" customFormat="1">
      <c r="A1137" s="13"/>
      <c r="B1137" s="233"/>
      <c r="C1137" s="234"/>
      <c r="D1137" s="235" t="s">
        <v>147</v>
      </c>
      <c r="E1137" s="236" t="s">
        <v>19</v>
      </c>
      <c r="F1137" s="237" t="s">
        <v>469</v>
      </c>
      <c r="G1137" s="234"/>
      <c r="H1137" s="236" t="s">
        <v>19</v>
      </c>
      <c r="I1137" s="238"/>
      <c r="J1137" s="234"/>
      <c r="K1137" s="234"/>
      <c r="L1137" s="239"/>
      <c r="M1137" s="240"/>
      <c r="N1137" s="241"/>
      <c r="O1137" s="241"/>
      <c r="P1137" s="241"/>
      <c r="Q1137" s="241"/>
      <c r="R1137" s="241"/>
      <c r="S1137" s="241"/>
      <c r="T1137" s="242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43" t="s">
        <v>147</v>
      </c>
      <c r="AU1137" s="243" t="s">
        <v>84</v>
      </c>
      <c r="AV1137" s="13" t="s">
        <v>82</v>
      </c>
      <c r="AW1137" s="13" t="s">
        <v>36</v>
      </c>
      <c r="AX1137" s="13" t="s">
        <v>74</v>
      </c>
      <c r="AY1137" s="243" t="s">
        <v>135</v>
      </c>
    </row>
    <row r="1138" s="14" customFormat="1">
      <c r="A1138" s="14"/>
      <c r="B1138" s="244"/>
      <c r="C1138" s="245"/>
      <c r="D1138" s="235" t="s">
        <v>147</v>
      </c>
      <c r="E1138" s="246" t="s">
        <v>19</v>
      </c>
      <c r="F1138" s="247" t="s">
        <v>835</v>
      </c>
      <c r="G1138" s="245"/>
      <c r="H1138" s="248">
        <v>3</v>
      </c>
      <c r="I1138" s="249"/>
      <c r="J1138" s="245"/>
      <c r="K1138" s="245"/>
      <c r="L1138" s="250"/>
      <c r="M1138" s="251"/>
      <c r="N1138" s="252"/>
      <c r="O1138" s="252"/>
      <c r="P1138" s="252"/>
      <c r="Q1138" s="252"/>
      <c r="R1138" s="252"/>
      <c r="S1138" s="252"/>
      <c r="T1138" s="253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54" t="s">
        <v>147</v>
      </c>
      <c r="AU1138" s="254" t="s">
        <v>84</v>
      </c>
      <c r="AV1138" s="14" t="s">
        <v>84</v>
      </c>
      <c r="AW1138" s="14" t="s">
        <v>36</v>
      </c>
      <c r="AX1138" s="14" t="s">
        <v>74</v>
      </c>
      <c r="AY1138" s="254" t="s">
        <v>135</v>
      </c>
    </row>
    <row r="1139" s="14" customFormat="1">
      <c r="A1139" s="14"/>
      <c r="B1139" s="244"/>
      <c r="C1139" s="245"/>
      <c r="D1139" s="235" t="s">
        <v>147</v>
      </c>
      <c r="E1139" s="246" t="s">
        <v>19</v>
      </c>
      <c r="F1139" s="247" t="s">
        <v>836</v>
      </c>
      <c r="G1139" s="245"/>
      <c r="H1139" s="248">
        <v>0.94999999999999996</v>
      </c>
      <c r="I1139" s="249"/>
      <c r="J1139" s="245"/>
      <c r="K1139" s="245"/>
      <c r="L1139" s="250"/>
      <c r="M1139" s="251"/>
      <c r="N1139" s="252"/>
      <c r="O1139" s="252"/>
      <c r="P1139" s="252"/>
      <c r="Q1139" s="252"/>
      <c r="R1139" s="252"/>
      <c r="S1139" s="252"/>
      <c r="T1139" s="253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54" t="s">
        <v>147</v>
      </c>
      <c r="AU1139" s="254" t="s">
        <v>84</v>
      </c>
      <c r="AV1139" s="14" t="s">
        <v>84</v>
      </c>
      <c r="AW1139" s="14" t="s">
        <v>36</v>
      </c>
      <c r="AX1139" s="14" t="s">
        <v>74</v>
      </c>
      <c r="AY1139" s="254" t="s">
        <v>135</v>
      </c>
    </row>
    <row r="1140" s="13" customFormat="1">
      <c r="A1140" s="13"/>
      <c r="B1140" s="233"/>
      <c r="C1140" s="234"/>
      <c r="D1140" s="235" t="s">
        <v>147</v>
      </c>
      <c r="E1140" s="236" t="s">
        <v>19</v>
      </c>
      <c r="F1140" s="237" t="s">
        <v>425</v>
      </c>
      <c r="G1140" s="234"/>
      <c r="H1140" s="236" t="s">
        <v>19</v>
      </c>
      <c r="I1140" s="238"/>
      <c r="J1140" s="234"/>
      <c r="K1140" s="234"/>
      <c r="L1140" s="239"/>
      <c r="M1140" s="240"/>
      <c r="N1140" s="241"/>
      <c r="O1140" s="241"/>
      <c r="P1140" s="241"/>
      <c r="Q1140" s="241"/>
      <c r="R1140" s="241"/>
      <c r="S1140" s="241"/>
      <c r="T1140" s="242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43" t="s">
        <v>147</v>
      </c>
      <c r="AU1140" s="243" t="s">
        <v>84</v>
      </c>
      <c r="AV1140" s="13" t="s">
        <v>82</v>
      </c>
      <c r="AW1140" s="13" t="s">
        <v>36</v>
      </c>
      <c r="AX1140" s="13" t="s">
        <v>74</v>
      </c>
      <c r="AY1140" s="243" t="s">
        <v>135</v>
      </c>
    </row>
    <row r="1141" s="14" customFormat="1">
      <c r="A1141" s="14"/>
      <c r="B1141" s="244"/>
      <c r="C1141" s="245"/>
      <c r="D1141" s="235" t="s">
        <v>147</v>
      </c>
      <c r="E1141" s="246" t="s">
        <v>19</v>
      </c>
      <c r="F1141" s="247" t="s">
        <v>833</v>
      </c>
      <c r="G1141" s="245"/>
      <c r="H1141" s="248">
        <v>6</v>
      </c>
      <c r="I1141" s="249"/>
      <c r="J1141" s="245"/>
      <c r="K1141" s="245"/>
      <c r="L1141" s="250"/>
      <c r="M1141" s="251"/>
      <c r="N1141" s="252"/>
      <c r="O1141" s="252"/>
      <c r="P1141" s="252"/>
      <c r="Q1141" s="252"/>
      <c r="R1141" s="252"/>
      <c r="S1141" s="252"/>
      <c r="T1141" s="253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54" t="s">
        <v>147</v>
      </c>
      <c r="AU1141" s="254" t="s">
        <v>84</v>
      </c>
      <c r="AV1141" s="14" t="s">
        <v>84</v>
      </c>
      <c r="AW1141" s="14" t="s">
        <v>36</v>
      </c>
      <c r="AX1141" s="14" t="s">
        <v>74</v>
      </c>
      <c r="AY1141" s="254" t="s">
        <v>135</v>
      </c>
    </row>
    <row r="1142" s="14" customFormat="1">
      <c r="A1142" s="14"/>
      <c r="B1142" s="244"/>
      <c r="C1142" s="245"/>
      <c r="D1142" s="235" t="s">
        <v>147</v>
      </c>
      <c r="E1142" s="246" t="s">
        <v>19</v>
      </c>
      <c r="F1142" s="247" t="s">
        <v>838</v>
      </c>
      <c r="G1142" s="245"/>
      <c r="H1142" s="248">
        <v>1.05</v>
      </c>
      <c r="I1142" s="249"/>
      <c r="J1142" s="245"/>
      <c r="K1142" s="245"/>
      <c r="L1142" s="250"/>
      <c r="M1142" s="251"/>
      <c r="N1142" s="252"/>
      <c r="O1142" s="252"/>
      <c r="P1142" s="252"/>
      <c r="Q1142" s="252"/>
      <c r="R1142" s="252"/>
      <c r="S1142" s="252"/>
      <c r="T1142" s="253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54" t="s">
        <v>147</v>
      </c>
      <c r="AU1142" s="254" t="s">
        <v>84</v>
      </c>
      <c r="AV1142" s="14" t="s">
        <v>84</v>
      </c>
      <c r="AW1142" s="14" t="s">
        <v>36</v>
      </c>
      <c r="AX1142" s="14" t="s">
        <v>74</v>
      </c>
      <c r="AY1142" s="254" t="s">
        <v>135</v>
      </c>
    </row>
    <row r="1143" s="15" customFormat="1">
      <c r="A1143" s="15"/>
      <c r="B1143" s="255"/>
      <c r="C1143" s="256"/>
      <c r="D1143" s="235" t="s">
        <v>147</v>
      </c>
      <c r="E1143" s="257" t="s">
        <v>19</v>
      </c>
      <c r="F1143" s="258" t="s">
        <v>152</v>
      </c>
      <c r="G1143" s="256"/>
      <c r="H1143" s="259">
        <v>28.300000000000001</v>
      </c>
      <c r="I1143" s="260"/>
      <c r="J1143" s="256"/>
      <c r="K1143" s="256"/>
      <c r="L1143" s="261"/>
      <c r="M1143" s="262"/>
      <c r="N1143" s="263"/>
      <c r="O1143" s="263"/>
      <c r="P1143" s="263"/>
      <c r="Q1143" s="263"/>
      <c r="R1143" s="263"/>
      <c r="S1143" s="263"/>
      <c r="T1143" s="264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T1143" s="265" t="s">
        <v>147</v>
      </c>
      <c r="AU1143" s="265" t="s">
        <v>84</v>
      </c>
      <c r="AV1143" s="15" t="s">
        <v>143</v>
      </c>
      <c r="AW1143" s="15" t="s">
        <v>36</v>
      </c>
      <c r="AX1143" s="15" t="s">
        <v>82</v>
      </c>
      <c r="AY1143" s="265" t="s">
        <v>135</v>
      </c>
    </row>
    <row r="1144" s="2" customFormat="1" ht="21.75" customHeight="1">
      <c r="A1144" s="41"/>
      <c r="B1144" s="42"/>
      <c r="C1144" s="215" t="s">
        <v>839</v>
      </c>
      <c r="D1144" s="215" t="s">
        <v>138</v>
      </c>
      <c r="E1144" s="216" t="s">
        <v>840</v>
      </c>
      <c r="F1144" s="217" t="s">
        <v>841</v>
      </c>
      <c r="G1144" s="218" t="s">
        <v>141</v>
      </c>
      <c r="H1144" s="219">
        <v>55.362000000000002</v>
      </c>
      <c r="I1144" s="220"/>
      <c r="J1144" s="221">
        <f>ROUND(I1144*H1144,2)</f>
        <v>0</v>
      </c>
      <c r="K1144" s="217" t="s">
        <v>142</v>
      </c>
      <c r="L1144" s="47"/>
      <c r="M1144" s="222" t="s">
        <v>19</v>
      </c>
      <c r="N1144" s="223" t="s">
        <v>45</v>
      </c>
      <c r="O1144" s="87"/>
      <c r="P1144" s="224">
        <f>O1144*H1144</f>
        <v>0</v>
      </c>
      <c r="Q1144" s="224">
        <v>0.0053499999999999997</v>
      </c>
      <c r="R1144" s="224">
        <f>Q1144*H1144</f>
        <v>0.29618669999999997</v>
      </c>
      <c r="S1144" s="224">
        <v>0</v>
      </c>
      <c r="T1144" s="225">
        <f>S1144*H1144</f>
        <v>0</v>
      </c>
      <c r="U1144" s="41"/>
      <c r="V1144" s="41"/>
      <c r="W1144" s="41"/>
      <c r="X1144" s="41"/>
      <c r="Y1144" s="41"/>
      <c r="Z1144" s="41"/>
      <c r="AA1144" s="41"/>
      <c r="AB1144" s="41"/>
      <c r="AC1144" s="41"/>
      <c r="AD1144" s="41"/>
      <c r="AE1144" s="41"/>
      <c r="AR1144" s="226" t="s">
        <v>278</v>
      </c>
      <c r="AT1144" s="226" t="s">
        <v>138</v>
      </c>
      <c r="AU1144" s="226" t="s">
        <v>84</v>
      </c>
      <c r="AY1144" s="20" t="s">
        <v>135</v>
      </c>
      <c r="BE1144" s="227">
        <f>IF(N1144="základní",J1144,0)</f>
        <v>0</v>
      </c>
      <c r="BF1144" s="227">
        <f>IF(N1144="snížená",J1144,0)</f>
        <v>0</v>
      </c>
      <c r="BG1144" s="227">
        <f>IF(N1144="zákl. přenesená",J1144,0)</f>
        <v>0</v>
      </c>
      <c r="BH1144" s="227">
        <f>IF(N1144="sníž. přenesená",J1144,0)</f>
        <v>0</v>
      </c>
      <c r="BI1144" s="227">
        <f>IF(N1144="nulová",J1144,0)</f>
        <v>0</v>
      </c>
      <c r="BJ1144" s="20" t="s">
        <v>82</v>
      </c>
      <c r="BK1144" s="227">
        <f>ROUND(I1144*H1144,2)</f>
        <v>0</v>
      </c>
      <c r="BL1144" s="20" t="s">
        <v>278</v>
      </c>
      <c r="BM1144" s="226" t="s">
        <v>842</v>
      </c>
    </row>
    <row r="1145" s="2" customFormat="1">
      <c r="A1145" s="41"/>
      <c r="B1145" s="42"/>
      <c r="C1145" s="43"/>
      <c r="D1145" s="228" t="s">
        <v>145</v>
      </c>
      <c r="E1145" s="43"/>
      <c r="F1145" s="229" t="s">
        <v>843</v>
      </c>
      <c r="G1145" s="43"/>
      <c r="H1145" s="43"/>
      <c r="I1145" s="230"/>
      <c r="J1145" s="43"/>
      <c r="K1145" s="43"/>
      <c r="L1145" s="47"/>
      <c r="M1145" s="231"/>
      <c r="N1145" s="232"/>
      <c r="O1145" s="87"/>
      <c r="P1145" s="87"/>
      <c r="Q1145" s="87"/>
      <c r="R1145" s="87"/>
      <c r="S1145" s="87"/>
      <c r="T1145" s="88"/>
      <c r="U1145" s="41"/>
      <c r="V1145" s="41"/>
      <c r="W1145" s="41"/>
      <c r="X1145" s="41"/>
      <c r="Y1145" s="41"/>
      <c r="Z1145" s="41"/>
      <c r="AA1145" s="41"/>
      <c r="AB1145" s="41"/>
      <c r="AC1145" s="41"/>
      <c r="AD1145" s="41"/>
      <c r="AE1145" s="41"/>
      <c r="AT1145" s="20" t="s">
        <v>145</v>
      </c>
      <c r="AU1145" s="20" t="s">
        <v>84</v>
      </c>
    </row>
    <row r="1146" s="13" customFormat="1">
      <c r="A1146" s="13"/>
      <c r="B1146" s="233"/>
      <c r="C1146" s="234"/>
      <c r="D1146" s="235" t="s">
        <v>147</v>
      </c>
      <c r="E1146" s="236" t="s">
        <v>19</v>
      </c>
      <c r="F1146" s="237" t="s">
        <v>366</v>
      </c>
      <c r="G1146" s="234"/>
      <c r="H1146" s="236" t="s">
        <v>19</v>
      </c>
      <c r="I1146" s="238"/>
      <c r="J1146" s="234"/>
      <c r="K1146" s="234"/>
      <c r="L1146" s="239"/>
      <c r="M1146" s="240"/>
      <c r="N1146" s="241"/>
      <c r="O1146" s="241"/>
      <c r="P1146" s="241"/>
      <c r="Q1146" s="241"/>
      <c r="R1146" s="241"/>
      <c r="S1146" s="241"/>
      <c r="T1146" s="242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3" t="s">
        <v>147</v>
      </c>
      <c r="AU1146" s="243" t="s">
        <v>84</v>
      </c>
      <c r="AV1146" s="13" t="s">
        <v>82</v>
      </c>
      <c r="AW1146" s="13" t="s">
        <v>36</v>
      </c>
      <c r="AX1146" s="13" t="s">
        <v>74</v>
      </c>
      <c r="AY1146" s="243" t="s">
        <v>135</v>
      </c>
    </row>
    <row r="1147" s="13" customFormat="1">
      <c r="A1147" s="13"/>
      <c r="B1147" s="233"/>
      <c r="C1147" s="234"/>
      <c r="D1147" s="235" t="s">
        <v>147</v>
      </c>
      <c r="E1147" s="236" t="s">
        <v>19</v>
      </c>
      <c r="F1147" s="237" t="s">
        <v>412</v>
      </c>
      <c r="G1147" s="234"/>
      <c r="H1147" s="236" t="s">
        <v>19</v>
      </c>
      <c r="I1147" s="238"/>
      <c r="J1147" s="234"/>
      <c r="K1147" s="234"/>
      <c r="L1147" s="239"/>
      <c r="M1147" s="240"/>
      <c r="N1147" s="241"/>
      <c r="O1147" s="241"/>
      <c r="P1147" s="241"/>
      <c r="Q1147" s="241"/>
      <c r="R1147" s="241"/>
      <c r="S1147" s="241"/>
      <c r="T1147" s="242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3" t="s">
        <v>147</v>
      </c>
      <c r="AU1147" s="243" t="s">
        <v>84</v>
      </c>
      <c r="AV1147" s="13" t="s">
        <v>82</v>
      </c>
      <c r="AW1147" s="13" t="s">
        <v>36</v>
      </c>
      <c r="AX1147" s="13" t="s">
        <v>74</v>
      </c>
      <c r="AY1147" s="243" t="s">
        <v>135</v>
      </c>
    </row>
    <row r="1148" s="14" customFormat="1">
      <c r="A1148" s="14"/>
      <c r="B1148" s="244"/>
      <c r="C1148" s="245"/>
      <c r="D1148" s="235" t="s">
        <v>147</v>
      </c>
      <c r="E1148" s="246" t="s">
        <v>19</v>
      </c>
      <c r="F1148" s="247" t="s">
        <v>808</v>
      </c>
      <c r="G1148" s="245"/>
      <c r="H1148" s="248">
        <v>16.050000000000001</v>
      </c>
      <c r="I1148" s="249"/>
      <c r="J1148" s="245"/>
      <c r="K1148" s="245"/>
      <c r="L1148" s="250"/>
      <c r="M1148" s="251"/>
      <c r="N1148" s="252"/>
      <c r="O1148" s="252"/>
      <c r="P1148" s="252"/>
      <c r="Q1148" s="252"/>
      <c r="R1148" s="252"/>
      <c r="S1148" s="252"/>
      <c r="T1148" s="253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54" t="s">
        <v>147</v>
      </c>
      <c r="AU1148" s="254" t="s">
        <v>84</v>
      </c>
      <c r="AV1148" s="14" t="s">
        <v>84</v>
      </c>
      <c r="AW1148" s="14" t="s">
        <v>36</v>
      </c>
      <c r="AX1148" s="14" t="s">
        <v>74</v>
      </c>
      <c r="AY1148" s="254" t="s">
        <v>135</v>
      </c>
    </row>
    <row r="1149" s="14" customFormat="1">
      <c r="A1149" s="14"/>
      <c r="B1149" s="244"/>
      <c r="C1149" s="245"/>
      <c r="D1149" s="235" t="s">
        <v>147</v>
      </c>
      <c r="E1149" s="246" t="s">
        <v>19</v>
      </c>
      <c r="F1149" s="247" t="s">
        <v>809</v>
      </c>
      <c r="G1149" s="245"/>
      <c r="H1149" s="248">
        <v>0.45000000000000001</v>
      </c>
      <c r="I1149" s="249"/>
      <c r="J1149" s="245"/>
      <c r="K1149" s="245"/>
      <c r="L1149" s="250"/>
      <c r="M1149" s="251"/>
      <c r="N1149" s="252"/>
      <c r="O1149" s="252"/>
      <c r="P1149" s="252"/>
      <c r="Q1149" s="252"/>
      <c r="R1149" s="252"/>
      <c r="S1149" s="252"/>
      <c r="T1149" s="253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4" t="s">
        <v>147</v>
      </c>
      <c r="AU1149" s="254" t="s">
        <v>84</v>
      </c>
      <c r="AV1149" s="14" t="s">
        <v>84</v>
      </c>
      <c r="AW1149" s="14" t="s">
        <v>36</v>
      </c>
      <c r="AX1149" s="14" t="s">
        <v>74</v>
      </c>
      <c r="AY1149" s="254" t="s">
        <v>135</v>
      </c>
    </row>
    <row r="1150" s="14" customFormat="1">
      <c r="A1150" s="14"/>
      <c r="B1150" s="244"/>
      <c r="C1150" s="245"/>
      <c r="D1150" s="235" t="s">
        <v>147</v>
      </c>
      <c r="E1150" s="246" t="s">
        <v>19</v>
      </c>
      <c r="F1150" s="247" t="s">
        <v>810</v>
      </c>
      <c r="G1150" s="245"/>
      <c r="H1150" s="248">
        <v>0.90000000000000002</v>
      </c>
      <c r="I1150" s="249"/>
      <c r="J1150" s="245"/>
      <c r="K1150" s="245"/>
      <c r="L1150" s="250"/>
      <c r="M1150" s="251"/>
      <c r="N1150" s="252"/>
      <c r="O1150" s="252"/>
      <c r="P1150" s="252"/>
      <c r="Q1150" s="252"/>
      <c r="R1150" s="252"/>
      <c r="S1150" s="252"/>
      <c r="T1150" s="253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54" t="s">
        <v>147</v>
      </c>
      <c r="AU1150" s="254" t="s">
        <v>84</v>
      </c>
      <c r="AV1150" s="14" t="s">
        <v>84</v>
      </c>
      <c r="AW1150" s="14" t="s">
        <v>36</v>
      </c>
      <c r="AX1150" s="14" t="s">
        <v>74</v>
      </c>
      <c r="AY1150" s="254" t="s">
        <v>135</v>
      </c>
    </row>
    <row r="1151" s="14" customFormat="1">
      <c r="A1151" s="14"/>
      <c r="B1151" s="244"/>
      <c r="C1151" s="245"/>
      <c r="D1151" s="235" t="s">
        <v>147</v>
      </c>
      <c r="E1151" s="246" t="s">
        <v>19</v>
      </c>
      <c r="F1151" s="247" t="s">
        <v>811</v>
      </c>
      <c r="G1151" s="245"/>
      <c r="H1151" s="248">
        <v>-5.5499999999999998</v>
      </c>
      <c r="I1151" s="249"/>
      <c r="J1151" s="245"/>
      <c r="K1151" s="245"/>
      <c r="L1151" s="250"/>
      <c r="M1151" s="251"/>
      <c r="N1151" s="252"/>
      <c r="O1151" s="252"/>
      <c r="P1151" s="252"/>
      <c r="Q1151" s="252"/>
      <c r="R1151" s="252"/>
      <c r="S1151" s="252"/>
      <c r="T1151" s="253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54" t="s">
        <v>147</v>
      </c>
      <c r="AU1151" s="254" t="s">
        <v>84</v>
      </c>
      <c r="AV1151" s="14" t="s">
        <v>84</v>
      </c>
      <c r="AW1151" s="14" t="s">
        <v>36</v>
      </c>
      <c r="AX1151" s="14" t="s">
        <v>74</v>
      </c>
      <c r="AY1151" s="254" t="s">
        <v>135</v>
      </c>
    </row>
    <row r="1152" s="13" customFormat="1">
      <c r="A1152" s="13"/>
      <c r="B1152" s="233"/>
      <c r="C1152" s="234"/>
      <c r="D1152" s="235" t="s">
        <v>147</v>
      </c>
      <c r="E1152" s="236" t="s">
        <v>19</v>
      </c>
      <c r="F1152" s="237" t="s">
        <v>417</v>
      </c>
      <c r="G1152" s="234"/>
      <c r="H1152" s="236" t="s">
        <v>19</v>
      </c>
      <c r="I1152" s="238"/>
      <c r="J1152" s="234"/>
      <c r="K1152" s="234"/>
      <c r="L1152" s="239"/>
      <c r="M1152" s="240"/>
      <c r="N1152" s="241"/>
      <c r="O1152" s="241"/>
      <c r="P1152" s="241"/>
      <c r="Q1152" s="241"/>
      <c r="R1152" s="241"/>
      <c r="S1152" s="241"/>
      <c r="T1152" s="242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3" t="s">
        <v>147</v>
      </c>
      <c r="AU1152" s="243" t="s">
        <v>84</v>
      </c>
      <c r="AV1152" s="13" t="s">
        <v>82</v>
      </c>
      <c r="AW1152" s="13" t="s">
        <v>36</v>
      </c>
      <c r="AX1152" s="13" t="s">
        <v>74</v>
      </c>
      <c r="AY1152" s="243" t="s">
        <v>135</v>
      </c>
    </row>
    <row r="1153" s="14" customFormat="1">
      <c r="A1153" s="14"/>
      <c r="B1153" s="244"/>
      <c r="C1153" s="245"/>
      <c r="D1153" s="235" t="s">
        <v>147</v>
      </c>
      <c r="E1153" s="246" t="s">
        <v>19</v>
      </c>
      <c r="F1153" s="247" t="s">
        <v>812</v>
      </c>
      <c r="G1153" s="245"/>
      <c r="H1153" s="248">
        <v>14.574</v>
      </c>
      <c r="I1153" s="249"/>
      <c r="J1153" s="245"/>
      <c r="K1153" s="245"/>
      <c r="L1153" s="250"/>
      <c r="M1153" s="251"/>
      <c r="N1153" s="252"/>
      <c r="O1153" s="252"/>
      <c r="P1153" s="252"/>
      <c r="Q1153" s="252"/>
      <c r="R1153" s="252"/>
      <c r="S1153" s="252"/>
      <c r="T1153" s="253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4" t="s">
        <v>147</v>
      </c>
      <c r="AU1153" s="254" t="s">
        <v>84</v>
      </c>
      <c r="AV1153" s="14" t="s">
        <v>84</v>
      </c>
      <c r="AW1153" s="14" t="s">
        <v>36</v>
      </c>
      <c r="AX1153" s="14" t="s">
        <v>74</v>
      </c>
      <c r="AY1153" s="254" t="s">
        <v>135</v>
      </c>
    </row>
    <row r="1154" s="14" customFormat="1">
      <c r="A1154" s="14"/>
      <c r="B1154" s="244"/>
      <c r="C1154" s="245"/>
      <c r="D1154" s="235" t="s">
        <v>147</v>
      </c>
      <c r="E1154" s="246" t="s">
        <v>19</v>
      </c>
      <c r="F1154" s="247" t="s">
        <v>813</v>
      </c>
      <c r="G1154" s="245"/>
      <c r="H1154" s="248">
        <v>-1.379</v>
      </c>
      <c r="I1154" s="249"/>
      <c r="J1154" s="245"/>
      <c r="K1154" s="245"/>
      <c r="L1154" s="250"/>
      <c r="M1154" s="251"/>
      <c r="N1154" s="252"/>
      <c r="O1154" s="252"/>
      <c r="P1154" s="252"/>
      <c r="Q1154" s="252"/>
      <c r="R1154" s="252"/>
      <c r="S1154" s="252"/>
      <c r="T1154" s="253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54" t="s">
        <v>147</v>
      </c>
      <c r="AU1154" s="254" t="s">
        <v>84</v>
      </c>
      <c r="AV1154" s="14" t="s">
        <v>84</v>
      </c>
      <c r="AW1154" s="14" t="s">
        <v>36</v>
      </c>
      <c r="AX1154" s="14" t="s">
        <v>74</v>
      </c>
      <c r="AY1154" s="254" t="s">
        <v>135</v>
      </c>
    </row>
    <row r="1155" s="13" customFormat="1">
      <c r="A1155" s="13"/>
      <c r="B1155" s="233"/>
      <c r="C1155" s="234"/>
      <c r="D1155" s="235" t="s">
        <v>147</v>
      </c>
      <c r="E1155" s="236" t="s">
        <v>19</v>
      </c>
      <c r="F1155" s="237" t="s">
        <v>419</v>
      </c>
      <c r="G1155" s="234"/>
      <c r="H1155" s="236" t="s">
        <v>19</v>
      </c>
      <c r="I1155" s="238"/>
      <c r="J1155" s="234"/>
      <c r="K1155" s="234"/>
      <c r="L1155" s="239"/>
      <c r="M1155" s="240"/>
      <c r="N1155" s="241"/>
      <c r="O1155" s="241"/>
      <c r="P1155" s="241"/>
      <c r="Q1155" s="241"/>
      <c r="R1155" s="241"/>
      <c r="S1155" s="241"/>
      <c r="T1155" s="242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3" t="s">
        <v>147</v>
      </c>
      <c r="AU1155" s="243" t="s">
        <v>84</v>
      </c>
      <c r="AV1155" s="13" t="s">
        <v>82</v>
      </c>
      <c r="AW1155" s="13" t="s">
        <v>36</v>
      </c>
      <c r="AX1155" s="13" t="s">
        <v>74</v>
      </c>
      <c r="AY1155" s="243" t="s">
        <v>135</v>
      </c>
    </row>
    <row r="1156" s="14" customFormat="1">
      <c r="A1156" s="14"/>
      <c r="B1156" s="244"/>
      <c r="C1156" s="245"/>
      <c r="D1156" s="235" t="s">
        <v>147</v>
      </c>
      <c r="E1156" s="246" t="s">
        <v>19</v>
      </c>
      <c r="F1156" s="247" t="s">
        <v>814</v>
      </c>
      <c r="G1156" s="245"/>
      <c r="H1156" s="248">
        <v>7.125</v>
      </c>
      <c r="I1156" s="249"/>
      <c r="J1156" s="245"/>
      <c r="K1156" s="245"/>
      <c r="L1156" s="250"/>
      <c r="M1156" s="251"/>
      <c r="N1156" s="252"/>
      <c r="O1156" s="252"/>
      <c r="P1156" s="252"/>
      <c r="Q1156" s="252"/>
      <c r="R1156" s="252"/>
      <c r="S1156" s="252"/>
      <c r="T1156" s="253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4" t="s">
        <v>147</v>
      </c>
      <c r="AU1156" s="254" t="s">
        <v>84</v>
      </c>
      <c r="AV1156" s="14" t="s">
        <v>84</v>
      </c>
      <c r="AW1156" s="14" t="s">
        <v>36</v>
      </c>
      <c r="AX1156" s="14" t="s">
        <v>74</v>
      </c>
      <c r="AY1156" s="254" t="s">
        <v>135</v>
      </c>
    </row>
    <row r="1157" s="14" customFormat="1">
      <c r="A1157" s="14"/>
      <c r="B1157" s="244"/>
      <c r="C1157" s="245"/>
      <c r="D1157" s="235" t="s">
        <v>147</v>
      </c>
      <c r="E1157" s="246" t="s">
        <v>19</v>
      </c>
      <c r="F1157" s="247" t="s">
        <v>815</v>
      </c>
      <c r="G1157" s="245"/>
      <c r="H1157" s="248">
        <v>-2.8500000000000001</v>
      </c>
      <c r="I1157" s="249"/>
      <c r="J1157" s="245"/>
      <c r="K1157" s="245"/>
      <c r="L1157" s="250"/>
      <c r="M1157" s="251"/>
      <c r="N1157" s="252"/>
      <c r="O1157" s="252"/>
      <c r="P1157" s="252"/>
      <c r="Q1157" s="252"/>
      <c r="R1157" s="252"/>
      <c r="S1157" s="252"/>
      <c r="T1157" s="253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54" t="s">
        <v>147</v>
      </c>
      <c r="AU1157" s="254" t="s">
        <v>84</v>
      </c>
      <c r="AV1157" s="14" t="s">
        <v>84</v>
      </c>
      <c r="AW1157" s="14" t="s">
        <v>36</v>
      </c>
      <c r="AX1157" s="14" t="s">
        <v>74</v>
      </c>
      <c r="AY1157" s="254" t="s">
        <v>135</v>
      </c>
    </row>
    <row r="1158" s="13" customFormat="1">
      <c r="A1158" s="13"/>
      <c r="B1158" s="233"/>
      <c r="C1158" s="234"/>
      <c r="D1158" s="235" t="s">
        <v>147</v>
      </c>
      <c r="E1158" s="236" t="s">
        <v>19</v>
      </c>
      <c r="F1158" s="237" t="s">
        <v>436</v>
      </c>
      <c r="G1158" s="234"/>
      <c r="H1158" s="236" t="s">
        <v>19</v>
      </c>
      <c r="I1158" s="238"/>
      <c r="J1158" s="234"/>
      <c r="K1158" s="234"/>
      <c r="L1158" s="239"/>
      <c r="M1158" s="240"/>
      <c r="N1158" s="241"/>
      <c r="O1158" s="241"/>
      <c r="P1158" s="241"/>
      <c r="Q1158" s="241"/>
      <c r="R1158" s="241"/>
      <c r="S1158" s="241"/>
      <c r="T1158" s="242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43" t="s">
        <v>147</v>
      </c>
      <c r="AU1158" s="243" t="s">
        <v>84</v>
      </c>
      <c r="AV1158" s="13" t="s">
        <v>82</v>
      </c>
      <c r="AW1158" s="13" t="s">
        <v>36</v>
      </c>
      <c r="AX1158" s="13" t="s">
        <v>74</v>
      </c>
      <c r="AY1158" s="243" t="s">
        <v>135</v>
      </c>
    </row>
    <row r="1159" s="14" customFormat="1">
      <c r="A1159" s="14"/>
      <c r="B1159" s="244"/>
      <c r="C1159" s="245"/>
      <c r="D1159" s="235" t="s">
        <v>147</v>
      </c>
      <c r="E1159" s="246" t="s">
        <v>19</v>
      </c>
      <c r="F1159" s="247" t="s">
        <v>816</v>
      </c>
      <c r="G1159" s="245"/>
      <c r="H1159" s="248">
        <v>4.4850000000000003</v>
      </c>
      <c r="I1159" s="249"/>
      <c r="J1159" s="245"/>
      <c r="K1159" s="245"/>
      <c r="L1159" s="250"/>
      <c r="M1159" s="251"/>
      <c r="N1159" s="252"/>
      <c r="O1159" s="252"/>
      <c r="P1159" s="252"/>
      <c r="Q1159" s="252"/>
      <c r="R1159" s="252"/>
      <c r="S1159" s="252"/>
      <c r="T1159" s="253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54" t="s">
        <v>147</v>
      </c>
      <c r="AU1159" s="254" t="s">
        <v>84</v>
      </c>
      <c r="AV1159" s="14" t="s">
        <v>84</v>
      </c>
      <c r="AW1159" s="14" t="s">
        <v>36</v>
      </c>
      <c r="AX1159" s="14" t="s">
        <v>74</v>
      </c>
      <c r="AY1159" s="254" t="s">
        <v>135</v>
      </c>
    </row>
    <row r="1160" s="14" customFormat="1">
      <c r="A1160" s="14"/>
      <c r="B1160" s="244"/>
      <c r="C1160" s="245"/>
      <c r="D1160" s="235" t="s">
        <v>147</v>
      </c>
      <c r="E1160" s="246" t="s">
        <v>19</v>
      </c>
      <c r="F1160" s="247" t="s">
        <v>635</v>
      </c>
      <c r="G1160" s="245"/>
      <c r="H1160" s="248">
        <v>0.14299999999999999</v>
      </c>
      <c r="I1160" s="249"/>
      <c r="J1160" s="245"/>
      <c r="K1160" s="245"/>
      <c r="L1160" s="250"/>
      <c r="M1160" s="251"/>
      <c r="N1160" s="252"/>
      <c r="O1160" s="252"/>
      <c r="P1160" s="252"/>
      <c r="Q1160" s="252"/>
      <c r="R1160" s="252"/>
      <c r="S1160" s="252"/>
      <c r="T1160" s="253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54" t="s">
        <v>147</v>
      </c>
      <c r="AU1160" s="254" t="s">
        <v>84</v>
      </c>
      <c r="AV1160" s="14" t="s">
        <v>84</v>
      </c>
      <c r="AW1160" s="14" t="s">
        <v>36</v>
      </c>
      <c r="AX1160" s="14" t="s">
        <v>74</v>
      </c>
      <c r="AY1160" s="254" t="s">
        <v>135</v>
      </c>
    </row>
    <row r="1161" s="14" customFormat="1">
      <c r="A1161" s="14"/>
      <c r="B1161" s="244"/>
      <c r="C1161" s="245"/>
      <c r="D1161" s="235" t="s">
        <v>147</v>
      </c>
      <c r="E1161" s="246" t="s">
        <v>19</v>
      </c>
      <c r="F1161" s="247" t="s">
        <v>260</v>
      </c>
      <c r="G1161" s="245"/>
      <c r="H1161" s="248">
        <v>-0.90000000000000002</v>
      </c>
      <c r="I1161" s="249"/>
      <c r="J1161" s="245"/>
      <c r="K1161" s="245"/>
      <c r="L1161" s="250"/>
      <c r="M1161" s="251"/>
      <c r="N1161" s="252"/>
      <c r="O1161" s="252"/>
      <c r="P1161" s="252"/>
      <c r="Q1161" s="252"/>
      <c r="R1161" s="252"/>
      <c r="S1161" s="252"/>
      <c r="T1161" s="253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54" t="s">
        <v>147</v>
      </c>
      <c r="AU1161" s="254" t="s">
        <v>84</v>
      </c>
      <c r="AV1161" s="14" t="s">
        <v>84</v>
      </c>
      <c r="AW1161" s="14" t="s">
        <v>36</v>
      </c>
      <c r="AX1161" s="14" t="s">
        <v>74</v>
      </c>
      <c r="AY1161" s="254" t="s">
        <v>135</v>
      </c>
    </row>
    <row r="1162" s="13" customFormat="1">
      <c r="A1162" s="13"/>
      <c r="B1162" s="233"/>
      <c r="C1162" s="234"/>
      <c r="D1162" s="235" t="s">
        <v>147</v>
      </c>
      <c r="E1162" s="236" t="s">
        <v>19</v>
      </c>
      <c r="F1162" s="237" t="s">
        <v>438</v>
      </c>
      <c r="G1162" s="234"/>
      <c r="H1162" s="236" t="s">
        <v>19</v>
      </c>
      <c r="I1162" s="238"/>
      <c r="J1162" s="234"/>
      <c r="K1162" s="234"/>
      <c r="L1162" s="239"/>
      <c r="M1162" s="240"/>
      <c r="N1162" s="241"/>
      <c r="O1162" s="241"/>
      <c r="P1162" s="241"/>
      <c r="Q1162" s="241"/>
      <c r="R1162" s="241"/>
      <c r="S1162" s="241"/>
      <c r="T1162" s="242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3" t="s">
        <v>147</v>
      </c>
      <c r="AU1162" s="243" t="s">
        <v>84</v>
      </c>
      <c r="AV1162" s="13" t="s">
        <v>82</v>
      </c>
      <c r="AW1162" s="13" t="s">
        <v>36</v>
      </c>
      <c r="AX1162" s="13" t="s">
        <v>74</v>
      </c>
      <c r="AY1162" s="243" t="s">
        <v>135</v>
      </c>
    </row>
    <row r="1163" s="14" customFormat="1">
      <c r="A1163" s="14"/>
      <c r="B1163" s="244"/>
      <c r="C1163" s="245"/>
      <c r="D1163" s="235" t="s">
        <v>147</v>
      </c>
      <c r="E1163" s="246" t="s">
        <v>19</v>
      </c>
      <c r="F1163" s="247" t="s">
        <v>817</v>
      </c>
      <c r="G1163" s="245"/>
      <c r="H1163" s="248">
        <v>5.625</v>
      </c>
      <c r="I1163" s="249"/>
      <c r="J1163" s="245"/>
      <c r="K1163" s="245"/>
      <c r="L1163" s="250"/>
      <c r="M1163" s="251"/>
      <c r="N1163" s="252"/>
      <c r="O1163" s="252"/>
      <c r="P1163" s="252"/>
      <c r="Q1163" s="252"/>
      <c r="R1163" s="252"/>
      <c r="S1163" s="252"/>
      <c r="T1163" s="253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T1163" s="254" t="s">
        <v>147</v>
      </c>
      <c r="AU1163" s="254" t="s">
        <v>84</v>
      </c>
      <c r="AV1163" s="14" t="s">
        <v>84</v>
      </c>
      <c r="AW1163" s="14" t="s">
        <v>36</v>
      </c>
      <c r="AX1163" s="14" t="s">
        <v>74</v>
      </c>
      <c r="AY1163" s="254" t="s">
        <v>135</v>
      </c>
    </row>
    <row r="1164" s="14" customFormat="1">
      <c r="A1164" s="14"/>
      <c r="B1164" s="244"/>
      <c r="C1164" s="245"/>
      <c r="D1164" s="235" t="s">
        <v>147</v>
      </c>
      <c r="E1164" s="246" t="s">
        <v>19</v>
      </c>
      <c r="F1164" s="247" t="s">
        <v>636</v>
      </c>
      <c r="G1164" s="245"/>
      <c r="H1164" s="248">
        <v>0.20300000000000001</v>
      </c>
      <c r="I1164" s="249"/>
      <c r="J1164" s="245"/>
      <c r="K1164" s="245"/>
      <c r="L1164" s="250"/>
      <c r="M1164" s="251"/>
      <c r="N1164" s="252"/>
      <c r="O1164" s="252"/>
      <c r="P1164" s="252"/>
      <c r="Q1164" s="252"/>
      <c r="R1164" s="252"/>
      <c r="S1164" s="252"/>
      <c r="T1164" s="253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54" t="s">
        <v>147</v>
      </c>
      <c r="AU1164" s="254" t="s">
        <v>84</v>
      </c>
      <c r="AV1164" s="14" t="s">
        <v>84</v>
      </c>
      <c r="AW1164" s="14" t="s">
        <v>36</v>
      </c>
      <c r="AX1164" s="14" t="s">
        <v>74</v>
      </c>
      <c r="AY1164" s="254" t="s">
        <v>135</v>
      </c>
    </row>
    <row r="1165" s="14" customFormat="1">
      <c r="A1165" s="14"/>
      <c r="B1165" s="244"/>
      <c r="C1165" s="245"/>
      <c r="D1165" s="235" t="s">
        <v>147</v>
      </c>
      <c r="E1165" s="246" t="s">
        <v>19</v>
      </c>
      <c r="F1165" s="247" t="s">
        <v>260</v>
      </c>
      <c r="G1165" s="245"/>
      <c r="H1165" s="248">
        <v>-0.90000000000000002</v>
      </c>
      <c r="I1165" s="249"/>
      <c r="J1165" s="245"/>
      <c r="K1165" s="245"/>
      <c r="L1165" s="250"/>
      <c r="M1165" s="251"/>
      <c r="N1165" s="252"/>
      <c r="O1165" s="252"/>
      <c r="P1165" s="252"/>
      <c r="Q1165" s="252"/>
      <c r="R1165" s="252"/>
      <c r="S1165" s="252"/>
      <c r="T1165" s="253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54" t="s">
        <v>147</v>
      </c>
      <c r="AU1165" s="254" t="s">
        <v>84</v>
      </c>
      <c r="AV1165" s="14" t="s">
        <v>84</v>
      </c>
      <c r="AW1165" s="14" t="s">
        <v>36</v>
      </c>
      <c r="AX1165" s="14" t="s">
        <v>74</v>
      </c>
      <c r="AY1165" s="254" t="s">
        <v>135</v>
      </c>
    </row>
    <row r="1166" s="13" customFormat="1">
      <c r="A1166" s="13"/>
      <c r="B1166" s="233"/>
      <c r="C1166" s="234"/>
      <c r="D1166" s="235" t="s">
        <v>147</v>
      </c>
      <c r="E1166" s="236" t="s">
        <v>19</v>
      </c>
      <c r="F1166" s="237" t="s">
        <v>495</v>
      </c>
      <c r="G1166" s="234"/>
      <c r="H1166" s="236" t="s">
        <v>19</v>
      </c>
      <c r="I1166" s="238"/>
      <c r="J1166" s="234"/>
      <c r="K1166" s="234"/>
      <c r="L1166" s="239"/>
      <c r="M1166" s="240"/>
      <c r="N1166" s="241"/>
      <c r="O1166" s="241"/>
      <c r="P1166" s="241"/>
      <c r="Q1166" s="241"/>
      <c r="R1166" s="241"/>
      <c r="S1166" s="241"/>
      <c r="T1166" s="242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3" t="s">
        <v>147</v>
      </c>
      <c r="AU1166" s="243" t="s">
        <v>84</v>
      </c>
      <c r="AV1166" s="13" t="s">
        <v>82</v>
      </c>
      <c r="AW1166" s="13" t="s">
        <v>36</v>
      </c>
      <c r="AX1166" s="13" t="s">
        <v>74</v>
      </c>
      <c r="AY1166" s="243" t="s">
        <v>135</v>
      </c>
    </row>
    <row r="1167" s="14" customFormat="1">
      <c r="A1167" s="14"/>
      <c r="B1167" s="244"/>
      <c r="C1167" s="245"/>
      <c r="D1167" s="235" t="s">
        <v>147</v>
      </c>
      <c r="E1167" s="246" t="s">
        <v>19</v>
      </c>
      <c r="F1167" s="247" t="s">
        <v>818</v>
      </c>
      <c r="G1167" s="245"/>
      <c r="H1167" s="248">
        <v>2.3999999999999999</v>
      </c>
      <c r="I1167" s="249"/>
      <c r="J1167" s="245"/>
      <c r="K1167" s="245"/>
      <c r="L1167" s="250"/>
      <c r="M1167" s="251"/>
      <c r="N1167" s="252"/>
      <c r="O1167" s="252"/>
      <c r="P1167" s="252"/>
      <c r="Q1167" s="252"/>
      <c r="R1167" s="252"/>
      <c r="S1167" s="252"/>
      <c r="T1167" s="253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54" t="s">
        <v>147</v>
      </c>
      <c r="AU1167" s="254" t="s">
        <v>84</v>
      </c>
      <c r="AV1167" s="14" t="s">
        <v>84</v>
      </c>
      <c r="AW1167" s="14" t="s">
        <v>36</v>
      </c>
      <c r="AX1167" s="14" t="s">
        <v>74</v>
      </c>
      <c r="AY1167" s="254" t="s">
        <v>135</v>
      </c>
    </row>
    <row r="1168" s="13" customFormat="1">
      <c r="A1168" s="13"/>
      <c r="B1168" s="233"/>
      <c r="C1168" s="234"/>
      <c r="D1168" s="235" t="s">
        <v>147</v>
      </c>
      <c r="E1168" s="236" t="s">
        <v>19</v>
      </c>
      <c r="F1168" s="237" t="s">
        <v>469</v>
      </c>
      <c r="G1168" s="234"/>
      <c r="H1168" s="236" t="s">
        <v>19</v>
      </c>
      <c r="I1168" s="238"/>
      <c r="J1168" s="234"/>
      <c r="K1168" s="234"/>
      <c r="L1168" s="239"/>
      <c r="M1168" s="240"/>
      <c r="N1168" s="241"/>
      <c r="O1168" s="241"/>
      <c r="P1168" s="241"/>
      <c r="Q1168" s="241"/>
      <c r="R1168" s="241"/>
      <c r="S1168" s="241"/>
      <c r="T1168" s="242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43" t="s">
        <v>147</v>
      </c>
      <c r="AU1168" s="243" t="s">
        <v>84</v>
      </c>
      <c r="AV1168" s="13" t="s">
        <v>82</v>
      </c>
      <c r="AW1168" s="13" t="s">
        <v>36</v>
      </c>
      <c r="AX1168" s="13" t="s">
        <v>74</v>
      </c>
      <c r="AY1168" s="243" t="s">
        <v>135</v>
      </c>
    </row>
    <row r="1169" s="14" customFormat="1">
      <c r="A1169" s="14"/>
      <c r="B1169" s="244"/>
      <c r="C1169" s="245"/>
      <c r="D1169" s="235" t="s">
        <v>147</v>
      </c>
      <c r="E1169" s="246" t="s">
        <v>19</v>
      </c>
      <c r="F1169" s="247" t="s">
        <v>819</v>
      </c>
      <c r="G1169" s="245"/>
      <c r="H1169" s="248">
        <v>4.9349999999999996</v>
      </c>
      <c r="I1169" s="249"/>
      <c r="J1169" s="245"/>
      <c r="K1169" s="245"/>
      <c r="L1169" s="250"/>
      <c r="M1169" s="251"/>
      <c r="N1169" s="252"/>
      <c r="O1169" s="252"/>
      <c r="P1169" s="252"/>
      <c r="Q1169" s="252"/>
      <c r="R1169" s="252"/>
      <c r="S1169" s="252"/>
      <c r="T1169" s="253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4" t="s">
        <v>147</v>
      </c>
      <c r="AU1169" s="254" t="s">
        <v>84</v>
      </c>
      <c r="AV1169" s="14" t="s">
        <v>84</v>
      </c>
      <c r="AW1169" s="14" t="s">
        <v>36</v>
      </c>
      <c r="AX1169" s="14" t="s">
        <v>74</v>
      </c>
      <c r="AY1169" s="254" t="s">
        <v>135</v>
      </c>
    </row>
    <row r="1170" s="14" customFormat="1">
      <c r="A1170" s="14"/>
      <c r="B1170" s="244"/>
      <c r="C1170" s="245"/>
      <c r="D1170" s="235" t="s">
        <v>147</v>
      </c>
      <c r="E1170" s="246" t="s">
        <v>19</v>
      </c>
      <c r="F1170" s="247" t="s">
        <v>820</v>
      </c>
      <c r="G1170" s="245"/>
      <c r="H1170" s="248">
        <v>0.14299999999999999</v>
      </c>
      <c r="I1170" s="249"/>
      <c r="J1170" s="245"/>
      <c r="K1170" s="245"/>
      <c r="L1170" s="250"/>
      <c r="M1170" s="251"/>
      <c r="N1170" s="252"/>
      <c r="O1170" s="252"/>
      <c r="P1170" s="252"/>
      <c r="Q1170" s="252"/>
      <c r="R1170" s="252"/>
      <c r="S1170" s="252"/>
      <c r="T1170" s="253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4" t="s">
        <v>147</v>
      </c>
      <c r="AU1170" s="254" t="s">
        <v>84</v>
      </c>
      <c r="AV1170" s="14" t="s">
        <v>84</v>
      </c>
      <c r="AW1170" s="14" t="s">
        <v>36</v>
      </c>
      <c r="AX1170" s="14" t="s">
        <v>74</v>
      </c>
      <c r="AY1170" s="254" t="s">
        <v>135</v>
      </c>
    </row>
    <row r="1171" s="13" customFormat="1">
      <c r="A1171" s="13"/>
      <c r="B1171" s="233"/>
      <c r="C1171" s="234"/>
      <c r="D1171" s="235" t="s">
        <v>147</v>
      </c>
      <c r="E1171" s="236" t="s">
        <v>19</v>
      </c>
      <c r="F1171" s="237" t="s">
        <v>425</v>
      </c>
      <c r="G1171" s="234"/>
      <c r="H1171" s="236" t="s">
        <v>19</v>
      </c>
      <c r="I1171" s="238"/>
      <c r="J1171" s="234"/>
      <c r="K1171" s="234"/>
      <c r="L1171" s="239"/>
      <c r="M1171" s="240"/>
      <c r="N1171" s="241"/>
      <c r="O1171" s="241"/>
      <c r="P1171" s="241"/>
      <c r="Q1171" s="241"/>
      <c r="R1171" s="241"/>
      <c r="S1171" s="241"/>
      <c r="T1171" s="242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43" t="s">
        <v>147</v>
      </c>
      <c r="AU1171" s="243" t="s">
        <v>84</v>
      </c>
      <c r="AV1171" s="13" t="s">
        <v>82</v>
      </c>
      <c r="AW1171" s="13" t="s">
        <v>36</v>
      </c>
      <c r="AX1171" s="13" t="s">
        <v>74</v>
      </c>
      <c r="AY1171" s="243" t="s">
        <v>135</v>
      </c>
    </row>
    <row r="1172" s="14" customFormat="1">
      <c r="A1172" s="14"/>
      <c r="B1172" s="244"/>
      <c r="C1172" s="245"/>
      <c r="D1172" s="235" t="s">
        <v>147</v>
      </c>
      <c r="E1172" s="246" t="s">
        <v>19</v>
      </c>
      <c r="F1172" s="247" t="s">
        <v>821</v>
      </c>
      <c r="G1172" s="245"/>
      <c r="H1172" s="248">
        <v>10.050000000000001</v>
      </c>
      <c r="I1172" s="249"/>
      <c r="J1172" s="245"/>
      <c r="K1172" s="245"/>
      <c r="L1172" s="250"/>
      <c r="M1172" s="251"/>
      <c r="N1172" s="252"/>
      <c r="O1172" s="252"/>
      <c r="P1172" s="252"/>
      <c r="Q1172" s="252"/>
      <c r="R1172" s="252"/>
      <c r="S1172" s="252"/>
      <c r="T1172" s="253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54" t="s">
        <v>147</v>
      </c>
      <c r="AU1172" s="254" t="s">
        <v>84</v>
      </c>
      <c r="AV1172" s="14" t="s">
        <v>84</v>
      </c>
      <c r="AW1172" s="14" t="s">
        <v>36</v>
      </c>
      <c r="AX1172" s="14" t="s">
        <v>74</v>
      </c>
      <c r="AY1172" s="254" t="s">
        <v>135</v>
      </c>
    </row>
    <row r="1173" s="14" customFormat="1">
      <c r="A1173" s="14"/>
      <c r="B1173" s="244"/>
      <c r="C1173" s="245"/>
      <c r="D1173" s="235" t="s">
        <v>147</v>
      </c>
      <c r="E1173" s="246" t="s">
        <v>19</v>
      </c>
      <c r="F1173" s="247" t="s">
        <v>637</v>
      </c>
      <c r="G1173" s="245"/>
      <c r="H1173" s="248">
        <v>0.158</v>
      </c>
      <c r="I1173" s="249"/>
      <c r="J1173" s="245"/>
      <c r="K1173" s="245"/>
      <c r="L1173" s="250"/>
      <c r="M1173" s="251"/>
      <c r="N1173" s="252"/>
      <c r="O1173" s="252"/>
      <c r="P1173" s="252"/>
      <c r="Q1173" s="252"/>
      <c r="R1173" s="252"/>
      <c r="S1173" s="252"/>
      <c r="T1173" s="253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54" t="s">
        <v>147</v>
      </c>
      <c r="AU1173" s="254" t="s">
        <v>84</v>
      </c>
      <c r="AV1173" s="14" t="s">
        <v>84</v>
      </c>
      <c r="AW1173" s="14" t="s">
        <v>36</v>
      </c>
      <c r="AX1173" s="14" t="s">
        <v>74</v>
      </c>
      <c r="AY1173" s="254" t="s">
        <v>135</v>
      </c>
    </row>
    <row r="1174" s="14" customFormat="1">
      <c r="A1174" s="14"/>
      <c r="B1174" s="244"/>
      <c r="C1174" s="245"/>
      <c r="D1174" s="235" t="s">
        <v>147</v>
      </c>
      <c r="E1174" s="246" t="s">
        <v>19</v>
      </c>
      <c r="F1174" s="247" t="s">
        <v>810</v>
      </c>
      <c r="G1174" s="245"/>
      <c r="H1174" s="248">
        <v>0.90000000000000002</v>
      </c>
      <c r="I1174" s="249"/>
      <c r="J1174" s="245"/>
      <c r="K1174" s="245"/>
      <c r="L1174" s="250"/>
      <c r="M1174" s="251"/>
      <c r="N1174" s="252"/>
      <c r="O1174" s="252"/>
      <c r="P1174" s="252"/>
      <c r="Q1174" s="252"/>
      <c r="R1174" s="252"/>
      <c r="S1174" s="252"/>
      <c r="T1174" s="253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54" t="s">
        <v>147</v>
      </c>
      <c r="AU1174" s="254" t="s">
        <v>84</v>
      </c>
      <c r="AV1174" s="14" t="s">
        <v>84</v>
      </c>
      <c r="AW1174" s="14" t="s">
        <v>36</v>
      </c>
      <c r="AX1174" s="14" t="s">
        <v>74</v>
      </c>
      <c r="AY1174" s="254" t="s">
        <v>135</v>
      </c>
    </row>
    <row r="1175" s="14" customFormat="1">
      <c r="A1175" s="14"/>
      <c r="B1175" s="244"/>
      <c r="C1175" s="245"/>
      <c r="D1175" s="235" t="s">
        <v>147</v>
      </c>
      <c r="E1175" s="246" t="s">
        <v>19</v>
      </c>
      <c r="F1175" s="247" t="s">
        <v>822</v>
      </c>
      <c r="G1175" s="245"/>
      <c r="H1175" s="248">
        <v>-1.2</v>
      </c>
      <c r="I1175" s="249"/>
      <c r="J1175" s="245"/>
      <c r="K1175" s="245"/>
      <c r="L1175" s="250"/>
      <c r="M1175" s="251"/>
      <c r="N1175" s="252"/>
      <c r="O1175" s="252"/>
      <c r="P1175" s="252"/>
      <c r="Q1175" s="252"/>
      <c r="R1175" s="252"/>
      <c r="S1175" s="252"/>
      <c r="T1175" s="253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54" t="s">
        <v>147</v>
      </c>
      <c r="AU1175" s="254" t="s">
        <v>84</v>
      </c>
      <c r="AV1175" s="14" t="s">
        <v>84</v>
      </c>
      <c r="AW1175" s="14" t="s">
        <v>36</v>
      </c>
      <c r="AX1175" s="14" t="s">
        <v>74</v>
      </c>
      <c r="AY1175" s="254" t="s">
        <v>135</v>
      </c>
    </row>
    <row r="1176" s="15" customFormat="1">
      <c r="A1176" s="15"/>
      <c r="B1176" s="255"/>
      <c r="C1176" s="256"/>
      <c r="D1176" s="235" t="s">
        <v>147</v>
      </c>
      <c r="E1176" s="257" t="s">
        <v>19</v>
      </c>
      <c r="F1176" s="258" t="s">
        <v>152</v>
      </c>
      <c r="G1176" s="256"/>
      <c r="H1176" s="259">
        <v>55.362000000000002</v>
      </c>
      <c r="I1176" s="260"/>
      <c r="J1176" s="256"/>
      <c r="K1176" s="256"/>
      <c r="L1176" s="261"/>
      <c r="M1176" s="262"/>
      <c r="N1176" s="263"/>
      <c r="O1176" s="263"/>
      <c r="P1176" s="263"/>
      <c r="Q1176" s="263"/>
      <c r="R1176" s="263"/>
      <c r="S1176" s="263"/>
      <c r="T1176" s="264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65" t="s">
        <v>147</v>
      </c>
      <c r="AU1176" s="265" t="s">
        <v>84</v>
      </c>
      <c r="AV1176" s="15" t="s">
        <v>143</v>
      </c>
      <c r="AW1176" s="15" t="s">
        <v>36</v>
      </c>
      <c r="AX1176" s="15" t="s">
        <v>82</v>
      </c>
      <c r="AY1176" s="265" t="s">
        <v>135</v>
      </c>
    </row>
    <row r="1177" s="2" customFormat="1" ht="16.5" customHeight="1">
      <c r="A1177" s="41"/>
      <c r="B1177" s="42"/>
      <c r="C1177" s="283" t="s">
        <v>844</v>
      </c>
      <c r="D1177" s="283" t="s">
        <v>367</v>
      </c>
      <c r="E1177" s="284" t="s">
        <v>845</v>
      </c>
      <c r="F1177" s="285" t="s">
        <v>846</v>
      </c>
      <c r="G1177" s="286" t="s">
        <v>141</v>
      </c>
      <c r="H1177" s="287">
        <v>60.898000000000003</v>
      </c>
      <c r="I1177" s="288"/>
      <c r="J1177" s="289">
        <f>ROUND(I1177*H1177,2)</f>
        <v>0</v>
      </c>
      <c r="K1177" s="285" t="s">
        <v>142</v>
      </c>
      <c r="L1177" s="290"/>
      <c r="M1177" s="291" t="s">
        <v>19</v>
      </c>
      <c r="N1177" s="292" t="s">
        <v>45</v>
      </c>
      <c r="O1177" s="87"/>
      <c r="P1177" s="224">
        <f>O1177*H1177</f>
        <v>0</v>
      </c>
      <c r="Q1177" s="224">
        <v>0.012800000000000001</v>
      </c>
      <c r="R1177" s="224">
        <f>Q1177*H1177</f>
        <v>0.77949440000000003</v>
      </c>
      <c r="S1177" s="224">
        <v>0</v>
      </c>
      <c r="T1177" s="225">
        <f>S1177*H1177</f>
        <v>0</v>
      </c>
      <c r="U1177" s="41"/>
      <c r="V1177" s="41"/>
      <c r="W1177" s="41"/>
      <c r="X1177" s="41"/>
      <c r="Y1177" s="41"/>
      <c r="Z1177" s="41"/>
      <c r="AA1177" s="41"/>
      <c r="AB1177" s="41"/>
      <c r="AC1177" s="41"/>
      <c r="AD1177" s="41"/>
      <c r="AE1177" s="41"/>
      <c r="AR1177" s="226" t="s">
        <v>572</v>
      </c>
      <c r="AT1177" s="226" t="s">
        <v>367</v>
      </c>
      <c r="AU1177" s="226" t="s">
        <v>84</v>
      </c>
      <c r="AY1177" s="20" t="s">
        <v>135</v>
      </c>
      <c r="BE1177" s="227">
        <f>IF(N1177="základní",J1177,0)</f>
        <v>0</v>
      </c>
      <c r="BF1177" s="227">
        <f>IF(N1177="snížená",J1177,0)</f>
        <v>0</v>
      </c>
      <c r="BG1177" s="227">
        <f>IF(N1177="zákl. přenesená",J1177,0)</f>
        <v>0</v>
      </c>
      <c r="BH1177" s="227">
        <f>IF(N1177="sníž. přenesená",J1177,0)</f>
        <v>0</v>
      </c>
      <c r="BI1177" s="227">
        <f>IF(N1177="nulová",J1177,0)</f>
        <v>0</v>
      </c>
      <c r="BJ1177" s="20" t="s">
        <v>82</v>
      </c>
      <c r="BK1177" s="227">
        <f>ROUND(I1177*H1177,2)</f>
        <v>0</v>
      </c>
      <c r="BL1177" s="20" t="s">
        <v>278</v>
      </c>
      <c r="BM1177" s="226" t="s">
        <v>847</v>
      </c>
    </row>
    <row r="1178" s="13" customFormat="1">
      <c r="A1178" s="13"/>
      <c r="B1178" s="233"/>
      <c r="C1178" s="234"/>
      <c r="D1178" s="235" t="s">
        <v>147</v>
      </c>
      <c r="E1178" s="236" t="s">
        <v>19</v>
      </c>
      <c r="F1178" s="237" t="s">
        <v>366</v>
      </c>
      <c r="G1178" s="234"/>
      <c r="H1178" s="236" t="s">
        <v>19</v>
      </c>
      <c r="I1178" s="238"/>
      <c r="J1178" s="234"/>
      <c r="K1178" s="234"/>
      <c r="L1178" s="239"/>
      <c r="M1178" s="240"/>
      <c r="N1178" s="241"/>
      <c r="O1178" s="241"/>
      <c r="P1178" s="241"/>
      <c r="Q1178" s="241"/>
      <c r="R1178" s="241"/>
      <c r="S1178" s="241"/>
      <c r="T1178" s="242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3" t="s">
        <v>147</v>
      </c>
      <c r="AU1178" s="243" t="s">
        <v>84</v>
      </c>
      <c r="AV1178" s="13" t="s">
        <v>82</v>
      </c>
      <c r="AW1178" s="13" t="s">
        <v>36</v>
      </c>
      <c r="AX1178" s="13" t="s">
        <v>74</v>
      </c>
      <c r="AY1178" s="243" t="s">
        <v>135</v>
      </c>
    </row>
    <row r="1179" s="13" customFormat="1">
      <c r="A1179" s="13"/>
      <c r="B1179" s="233"/>
      <c r="C1179" s="234"/>
      <c r="D1179" s="235" t="s">
        <v>147</v>
      </c>
      <c r="E1179" s="236" t="s">
        <v>19</v>
      </c>
      <c r="F1179" s="237" t="s">
        <v>412</v>
      </c>
      <c r="G1179" s="234"/>
      <c r="H1179" s="236" t="s">
        <v>19</v>
      </c>
      <c r="I1179" s="238"/>
      <c r="J1179" s="234"/>
      <c r="K1179" s="234"/>
      <c r="L1179" s="239"/>
      <c r="M1179" s="240"/>
      <c r="N1179" s="241"/>
      <c r="O1179" s="241"/>
      <c r="P1179" s="241"/>
      <c r="Q1179" s="241"/>
      <c r="R1179" s="241"/>
      <c r="S1179" s="241"/>
      <c r="T1179" s="242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3" t="s">
        <v>147</v>
      </c>
      <c r="AU1179" s="243" t="s">
        <v>84</v>
      </c>
      <c r="AV1179" s="13" t="s">
        <v>82</v>
      </c>
      <c r="AW1179" s="13" t="s">
        <v>36</v>
      </c>
      <c r="AX1179" s="13" t="s">
        <v>74</v>
      </c>
      <c r="AY1179" s="243" t="s">
        <v>135</v>
      </c>
    </row>
    <row r="1180" s="14" customFormat="1">
      <c r="A1180" s="14"/>
      <c r="B1180" s="244"/>
      <c r="C1180" s="245"/>
      <c r="D1180" s="235" t="s">
        <v>147</v>
      </c>
      <c r="E1180" s="246" t="s">
        <v>19</v>
      </c>
      <c r="F1180" s="247" t="s">
        <v>808</v>
      </c>
      <c r="G1180" s="245"/>
      <c r="H1180" s="248">
        <v>16.050000000000001</v>
      </c>
      <c r="I1180" s="249"/>
      <c r="J1180" s="245"/>
      <c r="K1180" s="245"/>
      <c r="L1180" s="250"/>
      <c r="M1180" s="251"/>
      <c r="N1180" s="252"/>
      <c r="O1180" s="252"/>
      <c r="P1180" s="252"/>
      <c r="Q1180" s="252"/>
      <c r="R1180" s="252"/>
      <c r="S1180" s="252"/>
      <c r="T1180" s="253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4" t="s">
        <v>147</v>
      </c>
      <c r="AU1180" s="254" t="s">
        <v>84</v>
      </c>
      <c r="AV1180" s="14" t="s">
        <v>84</v>
      </c>
      <c r="AW1180" s="14" t="s">
        <v>36</v>
      </c>
      <c r="AX1180" s="14" t="s">
        <v>74</v>
      </c>
      <c r="AY1180" s="254" t="s">
        <v>135</v>
      </c>
    </row>
    <row r="1181" s="14" customFormat="1">
      <c r="A1181" s="14"/>
      <c r="B1181" s="244"/>
      <c r="C1181" s="245"/>
      <c r="D1181" s="235" t="s">
        <v>147</v>
      </c>
      <c r="E1181" s="246" t="s">
        <v>19</v>
      </c>
      <c r="F1181" s="247" t="s">
        <v>809</v>
      </c>
      <c r="G1181" s="245"/>
      <c r="H1181" s="248">
        <v>0.45000000000000001</v>
      </c>
      <c r="I1181" s="249"/>
      <c r="J1181" s="245"/>
      <c r="K1181" s="245"/>
      <c r="L1181" s="250"/>
      <c r="M1181" s="251"/>
      <c r="N1181" s="252"/>
      <c r="O1181" s="252"/>
      <c r="P1181" s="252"/>
      <c r="Q1181" s="252"/>
      <c r="R1181" s="252"/>
      <c r="S1181" s="252"/>
      <c r="T1181" s="253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54" t="s">
        <v>147</v>
      </c>
      <c r="AU1181" s="254" t="s">
        <v>84</v>
      </c>
      <c r="AV1181" s="14" t="s">
        <v>84</v>
      </c>
      <c r="AW1181" s="14" t="s">
        <v>36</v>
      </c>
      <c r="AX1181" s="14" t="s">
        <v>74</v>
      </c>
      <c r="AY1181" s="254" t="s">
        <v>135</v>
      </c>
    </row>
    <row r="1182" s="14" customFormat="1">
      <c r="A1182" s="14"/>
      <c r="B1182" s="244"/>
      <c r="C1182" s="245"/>
      <c r="D1182" s="235" t="s">
        <v>147</v>
      </c>
      <c r="E1182" s="246" t="s">
        <v>19</v>
      </c>
      <c r="F1182" s="247" t="s">
        <v>810</v>
      </c>
      <c r="G1182" s="245"/>
      <c r="H1182" s="248">
        <v>0.90000000000000002</v>
      </c>
      <c r="I1182" s="249"/>
      <c r="J1182" s="245"/>
      <c r="K1182" s="245"/>
      <c r="L1182" s="250"/>
      <c r="M1182" s="251"/>
      <c r="N1182" s="252"/>
      <c r="O1182" s="252"/>
      <c r="P1182" s="252"/>
      <c r="Q1182" s="252"/>
      <c r="R1182" s="252"/>
      <c r="S1182" s="252"/>
      <c r="T1182" s="253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54" t="s">
        <v>147</v>
      </c>
      <c r="AU1182" s="254" t="s">
        <v>84</v>
      </c>
      <c r="AV1182" s="14" t="s">
        <v>84</v>
      </c>
      <c r="AW1182" s="14" t="s">
        <v>36</v>
      </c>
      <c r="AX1182" s="14" t="s">
        <v>74</v>
      </c>
      <c r="AY1182" s="254" t="s">
        <v>135</v>
      </c>
    </row>
    <row r="1183" s="14" customFormat="1">
      <c r="A1183" s="14"/>
      <c r="B1183" s="244"/>
      <c r="C1183" s="245"/>
      <c r="D1183" s="235" t="s">
        <v>147</v>
      </c>
      <c r="E1183" s="246" t="s">
        <v>19</v>
      </c>
      <c r="F1183" s="247" t="s">
        <v>811</v>
      </c>
      <c r="G1183" s="245"/>
      <c r="H1183" s="248">
        <v>-5.5499999999999998</v>
      </c>
      <c r="I1183" s="249"/>
      <c r="J1183" s="245"/>
      <c r="K1183" s="245"/>
      <c r="L1183" s="250"/>
      <c r="M1183" s="251"/>
      <c r="N1183" s="252"/>
      <c r="O1183" s="252"/>
      <c r="P1183" s="252"/>
      <c r="Q1183" s="252"/>
      <c r="R1183" s="252"/>
      <c r="S1183" s="252"/>
      <c r="T1183" s="253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54" t="s">
        <v>147</v>
      </c>
      <c r="AU1183" s="254" t="s">
        <v>84</v>
      </c>
      <c r="AV1183" s="14" t="s">
        <v>84</v>
      </c>
      <c r="AW1183" s="14" t="s">
        <v>36</v>
      </c>
      <c r="AX1183" s="14" t="s">
        <v>74</v>
      </c>
      <c r="AY1183" s="254" t="s">
        <v>135</v>
      </c>
    </row>
    <row r="1184" s="13" customFormat="1">
      <c r="A1184" s="13"/>
      <c r="B1184" s="233"/>
      <c r="C1184" s="234"/>
      <c r="D1184" s="235" t="s">
        <v>147</v>
      </c>
      <c r="E1184" s="236" t="s">
        <v>19</v>
      </c>
      <c r="F1184" s="237" t="s">
        <v>417</v>
      </c>
      <c r="G1184" s="234"/>
      <c r="H1184" s="236" t="s">
        <v>19</v>
      </c>
      <c r="I1184" s="238"/>
      <c r="J1184" s="234"/>
      <c r="K1184" s="234"/>
      <c r="L1184" s="239"/>
      <c r="M1184" s="240"/>
      <c r="N1184" s="241"/>
      <c r="O1184" s="241"/>
      <c r="P1184" s="241"/>
      <c r="Q1184" s="241"/>
      <c r="R1184" s="241"/>
      <c r="S1184" s="241"/>
      <c r="T1184" s="242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43" t="s">
        <v>147</v>
      </c>
      <c r="AU1184" s="243" t="s">
        <v>84</v>
      </c>
      <c r="AV1184" s="13" t="s">
        <v>82</v>
      </c>
      <c r="AW1184" s="13" t="s">
        <v>36</v>
      </c>
      <c r="AX1184" s="13" t="s">
        <v>74</v>
      </c>
      <c r="AY1184" s="243" t="s">
        <v>135</v>
      </c>
    </row>
    <row r="1185" s="14" customFormat="1">
      <c r="A1185" s="14"/>
      <c r="B1185" s="244"/>
      <c r="C1185" s="245"/>
      <c r="D1185" s="235" t="s">
        <v>147</v>
      </c>
      <c r="E1185" s="246" t="s">
        <v>19</v>
      </c>
      <c r="F1185" s="247" t="s">
        <v>812</v>
      </c>
      <c r="G1185" s="245"/>
      <c r="H1185" s="248">
        <v>14.574</v>
      </c>
      <c r="I1185" s="249"/>
      <c r="J1185" s="245"/>
      <c r="K1185" s="245"/>
      <c r="L1185" s="250"/>
      <c r="M1185" s="251"/>
      <c r="N1185" s="252"/>
      <c r="O1185" s="252"/>
      <c r="P1185" s="252"/>
      <c r="Q1185" s="252"/>
      <c r="R1185" s="252"/>
      <c r="S1185" s="252"/>
      <c r="T1185" s="253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54" t="s">
        <v>147</v>
      </c>
      <c r="AU1185" s="254" t="s">
        <v>84</v>
      </c>
      <c r="AV1185" s="14" t="s">
        <v>84</v>
      </c>
      <c r="AW1185" s="14" t="s">
        <v>36</v>
      </c>
      <c r="AX1185" s="14" t="s">
        <v>74</v>
      </c>
      <c r="AY1185" s="254" t="s">
        <v>135</v>
      </c>
    </row>
    <row r="1186" s="14" customFormat="1">
      <c r="A1186" s="14"/>
      <c r="B1186" s="244"/>
      <c r="C1186" s="245"/>
      <c r="D1186" s="235" t="s">
        <v>147</v>
      </c>
      <c r="E1186" s="246" t="s">
        <v>19</v>
      </c>
      <c r="F1186" s="247" t="s">
        <v>813</v>
      </c>
      <c r="G1186" s="245"/>
      <c r="H1186" s="248">
        <v>-1.379</v>
      </c>
      <c r="I1186" s="249"/>
      <c r="J1186" s="245"/>
      <c r="K1186" s="245"/>
      <c r="L1186" s="250"/>
      <c r="M1186" s="251"/>
      <c r="N1186" s="252"/>
      <c r="O1186" s="252"/>
      <c r="P1186" s="252"/>
      <c r="Q1186" s="252"/>
      <c r="R1186" s="252"/>
      <c r="S1186" s="252"/>
      <c r="T1186" s="253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54" t="s">
        <v>147</v>
      </c>
      <c r="AU1186" s="254" t="s">
        <v>84</v>
      </c>
      <c r="AV1186" s="14" t="s">
        <v>84</v>
      </c>
      <c r="AW1186" s="14" t="s">
        <v>36</v>
      </c>
      <c r="AX1186" s="14" t="s">
        <v>74</v>
      </c>
      <c r="AY1186" s="254" t="s">
        <v>135</v>
      </c>
    </row>
    <row r="1187" s="13" customFormat="1">
      <c r="A1187" s="13"/>
      <c r="B1187" s="233"/>
      <c r="C1187" s="234"/>
      <c r="D1187" s="235" t="s">
        <v>147</v>
      </c>
      <c r="E1187" s="236" t="s">
        <v>19</v>
      </c>
      <c r="F1187" s="237" t="s">
        <v>419</v>
      </c>
      <c r="G1187" s="234"/>
      <c r="H1187" s="236" t="s">
        <v>19</v>
      </c>
      <c r="I1187" s="238"/>
      <c r="J1187" s="234"/>
      <c r="K1187" s="234"/>
      <c r="L1187" s="239"/>
      <c r="M1187" s="240"/>
      <c r="N1187" s="241"/>
      <c r="O1187" s="241"/>
      <c r="P1187" s="241"/>
      <c r="Q1187" s="241"/>
      <c r="R1187" s="241"/>
      <c r="S1187" s="241"/>
      <c r="T1187" s="242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3" t="s">
        <v>147</v>
      </c>
      <c r="AU1187" s="243" t="s">
        <v>84</v>
      </c>
      <c r="AV1187" s="13" t="s">
        <v>82</v>
      </c>
      <c r="AW1187" s="13" t="s">
        <v>36</v>
      </c>
      <c r="AX1187" s="13" t="s">
        <v>74</v>
      </c>
      <c r="AY1187" s="243" t="s">
        <v>135</v>
      </c>
    </row>
    <row r="1188" s="14" customFormat="1">
      <c r="A1188" s="14"/>
      <c r="B1188" s="244"/>
      <c r="C1188" s="245"/>
      <c r="D1188" s="235" t="s">
        <v>147</v>
      </c>
      <c r="E1188" s="246" t="s">
        <v>19</v>
      </c>
      <c r="F1188" s="247" t="s">
        <v>814</v>
      </c>
      <c r="G1188" s="245"/>
      <c r="H1188" s="248">
        <v>7.125</v>
      </c>
      <c r="I1188" s="249"/>
      <c r="J1188" s="245"/>
      <c r="K1188" s="245"/>
      <c r="L1188" s="250"/>
      <c r="M1188" s="251"/>
      <c r="N1188" s="252"/>
      <c r="O1188" s="252"/>
      <c r="P1188" s="252"/>
      <c r="Q1188" s="252"/>
      <c r="R1188" s="252"/>
      <c r="S1188" s="252"/>
      <c r="T1188" s="253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4" t="s">
        <v>147</v>
      </c>
      <c r="AU1188" s="254" t="s">
        <v>84</v>
      </c>
      <c r="AV1188" s="14" t="s">
        <v>84</v>
      </c>
      <c r="AW1188" s="14" t="s">
        <v>36</v>
      </c>
      <c r="AX1188" s="14" t="s">
        <v>74</v>
      </c>
      <c r="AY1188" s="254" t="s">
        <v>135</v>
      </c>
    </row>
    <row r="1189" s="14" customFormat="1">
      <c r="A1189" s="14"/>
      <c r="B1189" s="244"/>
      <c r="C1189" s="245"/>
      <c r="D1189" s="235" t="s">
        <v>147</v>
      </c>
      <c r="E1189" s="246" t="s">
        <v>19</v>
      </c>
      <c r="F1189" s="247" t="s">
        <v>815</v>
      </c>
      <c r="G1189" s="245"/>
      <c r="H1189" s="248">
        <v>-2.8500000000000001</v>
      </c>
      <c r="I1189" s="249"/>
      <c r="J1189" s="245"/>
      <c r="K1189" s="245"/>
      <c r="L1189" s="250"/>
      <c r="M1189" s="251"/>
      <c r="N1189" s="252"/>
      <c r="O1189" s="252"/>
      <c r="P1189" s="252"/>
      <c r="Q1189" s="252"/>
      <c r="R1189" s="252"/>
      <c r="S1189" s="252"/>
      <c r="T1189" s="253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54" t="s">
        <v>147</v>
      </c>
      <c r="AU1189" s="254" t="s">
        <v>84</v>
      </c>
      <c r="AV1189" s="14" t="s">
        <v>84</v>
      </c>
      <c r="AW1189" s="14" t="s">
        <v>36</v>
      </c>
      <c r="AX1189" s="14" t="s">
        <v>74</v>
      </c>
      <c r="AY1189" s="254" t="s">
        <v>135</v>
      </c>
    </row>
    <row r="1190" s="13" customFormat="1">
      <c r="A1190" s="13"/>
      <c r="B1190" s="233"/>
      <c r="C1190" s="234"/>
      <c r="D1190" s="235" t="s">
        <v>147</v>
      </c>
      <c r="E1190" s="236" t="s">
        <v>19</v>
      </c>
      <c r="F1190" s="237" t="s">
        <v>436</v>
      </c>
      <c r="G1190" s="234"/>
      <c r="H1190" s="236" t="s">
        <v>19</v>
      </c>
      <c r="I1190" s="238"/>
      <c r="J1190" s="234"/>
      <c r="K1190" s="234"/>
      <c r="L1190" s="239"/>
      <c r="M1190" s="240"/>
      <c r="N1190" s="241"/>
      <c r="O1190" s="241"/>
      <c r="P1190" s="241"/>
      <c r="Q1190" s="241"/>
      <c r="R1190" s="241"/>
      <c r="S1190" s="241"/>
      <c r="T1190" s="242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3" t="s">
        <v>147</v>
      </c>
      <c r="AU1190" s="243" t="s">
        <v>84</v>
      </c>
      <c r="AV1190" s="13" t="s">
        <v>82</v>
      </c>
      <c r="AW1190" s="13" t="s">
        <v>36</v>
      </c>
      <c r="AX1190" s="13" t="s">
        <v>74</v>
      </c>
      <c r="AY1190" s="243" t="s">
        <v>135</v>
      </c>
    </row>
    <row r="1191" s="14" customFormat="1">
      <c r="A1191" s="14"/>
      <c r="B1191" s="244"/>
      <c r="C1191" s="245"/>
      <c r="D1191" s="235" t="s">
        <v>147</v>
      </c>
      <c r="E1191" s="246" t="s">
        <v>19</v>
      </c>
      <c r="F1191" s="247" t="s">
        <v>816</v>
      </c>
      <c r="G1191" s="245"/>
      <c r="H1191" s="248">
        <v>4.4850000000000003</v>
      </c>
      <c r="I1191" s="249"/>
      <c r="J1191" s="245"/>
      <c r="K1191" s="245"/>
      <c r="L1191" s="250"/>
      <c r="M1191" s="251"/>
      <c r="N1191" s="252"/>
      <c r="O1191" s="252"/>
      <c r="P1191" s="252"/>
      <c r="Q1191" s="252"/>
      <c r="R1191" s="252"/>
      <c r="S1191" s="252"/>
      <c r="T1191" s="253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54" t="s">
        <v>147</v>
      </c>
      <c r="AU1191" s="254" t="s">
        <v>84</v>
      </c>
      <c r="AV1191" s="14" t="s">
        <v>84</v>
      </c>
      <c r="AW1191" s="14" t="s">
        <v>36</v>
      </c>
      <c r="AX1191" s="14" t="s">
        <v>74</v>
      </c>
      <c r="AY1191" s="254" t="s">
        <v>135</v>
      </c>
    </row>
    <row r="1192" s="14" customFormat="1">
      <c r="A1192" s="14"/>
      <c r="B1192" s="244"/>
      <c r="C1192" s="245"/>
      <c r="D1192" s="235" t="s">
        <v>147</v>
      </c>
      <c r="E1192" s="246" t="s">
        <v>19</v>
      </c>
      <c r="F1192" s="247" t="s">
        <v>635</v>
      </c>
      <c r="G1192" s="245"/>
      <c r="H1192" s="248">
        <v>0.14299999999999999</v>
      </c>
      <c r="I1192" s="249"/>
      <c r="J1192" s="245"/>
      <c r="K1192" s="245"/>
      <c r="L1192" s="250"/>
      <c r="M1192" s="251"/>
      <c r="N1192" s="252"/>
      <c r="O1192" s="252"/>
      <c r="P1192" s="252"/>
      <c r="Q1192" s="252"/>
      <c r="R1192" s="252"/>
      <c r="S1192" s="252"/>
      <c r="T1192" s="253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54" t="s">
        <v>147</v>
      </c>
      <c r="AU1192" s="254" t="s">
        <v>84</v>
      </c>
      <c r="AV1192" s="14" t="s">
        <v>84</v>
      </c>
      <c r="AW1192" s="14" t="s">
        <v>36</v>
      </c>
      <c r="AX1192" s="14" t="s">
        <v>74</v>
      </c>
      <c r="AY1192" s="254" t="s">
        <v>135</v>
      </c>
    </row>
    <row r="1193" s="14" customFormat="1">
      <c r="A1193" s="14"/>
      <c r="B1193" s="244"/>
      <c r="C1193" s="245"/>
      <c r="D1193" s="235" t="s">
        <v>147</v>
      </c>
      <c r="E1193" s="246" t="s">
        <v>19</v>
      </c>
      <c r="F1193" s="247" t="s">
        <v>260</v>
      </c>
      <c r="G1193" s="245"/>
      <c r="H1193" s="248">
        <v>-0.90000000000000002</v>
      </c>
      <c r="I1193" s="249"/>
      <c r="J1193" s="245"/>
      <c r="K1193" s="245"/>
      <c r="L1193" s="250"/>
      <c r="M1193" s="251"/>
      <c r="N1193" s="252"/>
      <c r="O1193" s="252"/>
      <c r="P1193" s="252"/>
      <c r="Q1193" s="252"/>
      <c r="R1193" s="252"/>
      <c r="S1193" s="252"/>
      <c r="T1193" s="253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54" t="s">
        <v>147</v>
      </c>
      <c r="AU1193" s="254" t="s">
        <v>84</v>
      </c>
      <c r="AV1193" s="14" t="s">
        <v>84</v>
      </c>
      <c r="AW1193" s="14" t="s">
        <v>36</v>
      </c>
      <c r="AX1193" s="14" t="s">
        <v>74</v>
      </c>
      <c r="AY1193" s="254" t="s">
        <v>135</v>
      </c>
    </row>
    <row r="1194" s="13" customFormat="1">
      <c r="A1194" s="13"/>
      <c r="B1194" s="233"/>
      <c r="C1194" s="234"/>
      <c r="D1194" s="235" t="s">
        <v>147</v>
      </c>
      <c r="E1194" s="236" t="s">
        <v>19</v>
      </c>
      <c r="F1194" s="237" t="s">
        <v>438</v>
      </c>
      <c r="G1194" s="234"/>
      <c r="H1194" s="236" t="s">
        <v>19</v>
      </c>
      <c r="I1194" s="238"/>
      <c r="J1194" s="234"/>
      <c r="K1194" s="234"/>
      <c r="L1194" s="239"/>
      <c r="M1194" s="240"/>
      <c r="N1194" s="241"/>
      <c r="O1194" s="241"/>
      <c r="P1194" s="241"/>
      <c r="Q1194" s="241"/>
      <c r="R1194" s="241"/>
      <c r="S1194" s="241"/>
      <c r="T1194" s="242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43" t="s">
        <v>147</v>
      </c>
      <c r="AU1194" s="243" t="s">
        <v>84</v>
      </c>
      <c r="AV1194" s="13" t="s">
        <v>82</v>
      </c>
      <c r="AW1194" s="13" t="s">
        <v>36</v>
      </c>
      <c r="AX1194" s="13" t="s">
        <v>74</v>
      </c>
      <c r="AY1194" s="243" t="s">
        <v>135</v>
      </c>
    </row>
    <row r="1195" s="14" customFormat="1">
      <c r="A1195" s="14"/>
      <c r="B1195" s="244"/>
      <c r="C1195" s="245"/>
      <c r="D1195" s="235" t="s">
        <v>147</v>
      </c>
      <c r="E1195" s="246" t="s">
        <v>19</v>
      </c>
      <c r="F1195" s="247" t="s">
        <v>817</v>
      </c>
      <c r="G1195" s="245"/>
      <c r="H1195" s="248">
        <v>5.625</v>
      </c>
      <c r="I1195" s="249"/>
      <c r="J1195" s="245"/>
      <c r="K1195" s="245"/>
      <c r="L1195" s="250"/>
      <c r="M1195" s="251"/>
      <c r="N1195" s="252"/>
      <c r="O1195" s="252"/>
      <c r="P1195" s="252"/>
      <c r="Q1195" s="252"/>
      <c r="R1195" s="252"/>
      <c r="S1195" s="252"/>
      <c r="T1195" s="253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54" t="s">
        <v>147</v>
      </c>
      <c r="AU1195" s="254" t="s">
        <v>84</v>
      </c>
      <c r="AV1195" s="14" t="s">
        <v>84</v>
      </c>
      <c r="AW1195" s="14" t="s">
        <v>36</v>
      </c>
      <c r="AX1195" s="14" t="s">
        <v>74</v>
      </c>
      <c r="AY1195" s="254" t="s">
        <v>135</v>
      </c>
    </row>
    <row r="1196" s="14" customFormat="1">
      <c r="A1196" s="14"/>
      <c r="B1196" s="244"/>
      <c r="C1196" s="245"/>
      <c r="D1196" s="235" t="s">
        <v>147</v>
      </c>
      <c r="E1196" s="246" t="s">
        <v>19</v>
      </c>
      <c r="F1196" s="247" t="s">
        <v>636</v>
      </c>
      <c r="G1196" s="245"/>
      <c r="H1196" s="248">
        <v>0.20300000000000001</v>
      </c>
      <c r="I1196" s="249"/>
      <c r="J1196" s="245"/>
      <c r="K1196" s="245"/>
      <c r="L1196" s="250"/>
      <c r="M1196" s="251"/>
      <c r="N1196" s="252"/>
      <c r="O1196" s="252"/>
      <c r="P1196" s="252"/>
      <c r="Q1196" s="252"/>
      <c r="R1196" s="252"/>
      <c r="S1196" s="252"/>
      <c r="T1196" s="253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54" t="s">
        <v>147</v>
      </c>
      <c r="AU1196" s="254" t="s">
        <v>84</v>
      </c>
      <c r="AV1196" s="14" t="s">
        <v>84</v>
      </c>
      <c r="AW1196" s="14" t="s">
        <v>36</v>
      </c>
      <c r="AX1196" s="14" t="s">
        <v>74</v>
      </c>
      <c r="AY1196" s="254" t="s">
        <v>135</v>
      </c>
    </row>
    <row r="1197" s="14" customFormat="1">
      <c r="A1197" s="14"/>
      <c r="B1197" s="244"/>
      <c r="C1197" s="245"/>
      <c r="D1197" s="235" t="s">
        <v>147</v>
      </c>
      <c r="E1197" s="246" t="s">
        <v>19</v>
      </c>
      <c r="F1197" s="247" t="s">
        <v>260</v>
      </c>
      <c r="G1197" s="245"/>
      <c r="H1197" s="248">
        <v>-0.90000000000000002</v>
      </c>
      <c r="I1197" s="249"/>
      <c r="J1197" s="245"/>
      <c r="K1197" s="245"/>
      <c r="L1197" s="250"/>
      <c r="M1197" s="251"/>
      <c r="N1197" s="252"/>
      <c r="O1197" s="252"/>
      <c r="P1197" s="252"/>
      <c r="Q1197" s="252"/>
      <c r="R1197" s="252"/>
      <c r="S1197" s="252"/>
      <c r="T1197" s="253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54" t="s">
        <v>147</v>
      </c>
      <c r="AU1197" s="254" t="s">
        <v>84</v>
      </c>
      <c r="AV1197" s="14" t="s">
        <v>84</v>
      </c>
      <c r="AW1197" s="14" t="s">
        <v>36</v>
      </c>
      <c r="AX1197" s="14" t="s">
        <v>74</v>
      </c>
      <c r="AY1197" s="254" t="s">
        <v>135</v>
      </c>
    </row>
    <row r="1198" s="13" customFormat="1">
      <c r="A1198" s="13"/>
      <c r="B1198" s="233"/>
      <c r="C1198" s="234"/>
      <c r="D1198" s="235" t="s">
        <v>147</v>
      </c>
      <c r="E1198" s="236" t="s">
        <v>19</v>
      </c>
      <c r="F1198" s="237" t="s">
        <v>495</v>
      </c>
      <c r="G1198" s="234"/>
      <c r="H1198" s="236" t="s">
        <v>19</v>
      </c>
      <c r="I1198" s="238"/>
      <c r="J1198" s="234"/>
      <c r="K1198" s="234"/>
      <c r="L1198" s="239"/>
      <c r="M1198" s="240"/>
      <c r="N1198" s="241"/>
      <c r="O1198" s="241"/>
      <c r="P1198" s="241"/>
      <c r="Q1198" s="241"/>
      <c r="R1198" s="241"/>
      <c r="S1198" s="241"/>
      <c r="T1198" s="242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3" t="s">
        <v>147</v>
      </c>
      <c r="AU1198" s="243" t="s">
        <v>84</v>
      </c>
      <c r="AV1198" s="13" t="s">
        <v>82</v>
      </c>
      <c r="AW1198" s="13" t="s">
        <v>36</v>
      </c>
      <c r="AX1198" s="13" t="s">
        <v>74</v>
      </c>
      <c r="AY1198" s="243" t="s">
        <v>135</v>
      </c>
    </row>
    <row r="1199" s="14" customFormat="1">
      <c r="A1199" s="14"/>
      <c r="B1199" s="244"/>
      <c r="C1199" s="245"/>
      <c r="D1199" s="235" t="s">
        <v>147</v>
      </c>
      <c r="E1199" s="246" t="s">
        <v>19</v>
      </c>
      <c r="F1199" s="247" t="s">
        <v>818</v>
      </c>
      <c r="G1199" s="245"/>
      <c r="H1199" s="248">
        <v>2.3999999999999999</v>
      </c>
      <c r="I1199" s="249"/>
      <c r="J1199" s="245"/>
      <c r="K1199" s="245"/>
      <c r="L1199" s="250"/>
      <c r="M1199" s="251"/>
      <c r="N1199" s="252"/>
      <c r="O1199" s="252"/>
      <c r="P1199" s="252"/>
      <c r="Q1199" s="252"/>
      <c r="R1199" s="252"/>
      <c r="S1199" s="252"/>
      <c r="T1199" s="253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54" t="s">
        <v>147</v>
      </c>
      <c r="AU1199" s="254" t="s">
        <v>84</v>
      </c>
      <c r="AV1199" s="14" t="s">
        <v>84</v>
      </c>
      <c r="AW1199" s="14" t="s">
        <v>36</v>
      </c>
      <c r="AX1199" s="14" t="s">
        <v>74</v>
      </c>
      <c r="AY1199" s="254" t="s">
        <v>135</v>
      </c>
    </row>
    <row r="1200" s="13" customFormat="1">
      <c r="A1200" s="13"/>
      <c r="B1200" s="233"/>
      <c r="C1200" s="234"/>
      <c r="D1200" s="235" t="s">
        <v>147</v>
      </c>
      <c r="E1200" s="236" t="s">
        <v>19</v>
      </c>
      <c r="F1200" s="237" t="s">
        <v>469</v>
      </c>
      <c r="G1200" s="234"/>
      <c r="H1200" s="236" t="s">
        <v>19</v>
      </c>
      <c r="I1200" s="238"/>
      <c r="J1200" s="234"/>
      <c r="K1200" s="234"/>
      <c r="L1200" s="239"/>
      <c r="M1200" s="240"/>
      <c r="N1200" s="241"/>
      <c r="O1200" s="241"/>
      <c r="P1200" s="241"/>
      <c r="Q1200" s="241"/>
      <c r="R1200" s="241"/>
      <c r="S1200" s="241"/>
      <c r="T1200" s="242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3" t="s">
        <v>147</v>
      </c>
      <c r="AU1200" s="243" t="s">
        <v>84</v>
      </c>
      <c r="AV1200" s="13" t="s">
        <v>82</v>
      </c>
      <c r="AW1200" s="13" t="s">
        <v>36</v>
      </c>
      <c r="AX1200" s="13" t="s">
        <v>74</v>
      </c>
      <c r="AY1200" s="243" t="s">
        <v>135</v>
      </c>
    </row>
    <row r="1201" s="14" customFormat="1">
      <c r="A1201" s="14"/>
      <c r="B1201" s="244"/>
      <c r="C1201" s="245"/>
      <c r="D1201" s="235" t="s">
        <v>147</v>
      </c>
      <c r="E1201" s="246" t="s">
        <v>19</v>
      </c>
      <c r="F1201" s="247" t="s">
        <v>819</v>
      </c>
      <c r="G1201" s="245"/>
      <c r="H1201" s="248">
        <v>4.9349999999999996</v>
      </c>
      <c r="I1201" s="249"/>
      <c r="J1201" s="245"/>
      <c r="K1201" s="245"/>
      <c r="L1201" s="250"/>
      <c r="M1201" s="251"/>
      <c r="N1201" s="252"/>
      <c r="O1201" s="252"/>
      <c r="P1201" s="252"/>
      <c r="Q1201" s="252"/>
      <c r="R1201" s="252"/>
      <c r="S1201" s="252"/>
      <c r="T1201" s="253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54" t="s">
        <v>147</v>
      </c>
      <c r="AU1201" s="254" t="s">
        <v>84</v>
      </c>
      <c r="AV1201" s="14" t="s">
        <v>84</v>
      </c>
      <c r="AW1201" s="14" t="s">
        <v>36</v>
      </c>
      <c r="AX1201" s="14" t="s">
        <v>74</v>
      </c>
      <c r="AY1201" s="254" t="s">
        <v>135</v>
      </c>
    </row>
    <row r="1202" s="14" customFormat="1">
      <c r="A1202" s="14"/>
      <c r="B1202" s="244"/>
      <c r="C1202" s="245"/>
      <c r="D1202" s="235" t="s">
        <v>147</v>
      </c>
      <c r="E1202" s="246" t="s">
        <v>19</v>
      </c>
      <c r="F1202" s="247" t="s">
        <v>820</v>
      </c>
      <c r="G1202" s="245"/>
      <c r="H1202" s="248">
        <v>0.14299999999999999</v>
      </c>
      <c r="I1202" s="249"/>
      <c r="J1202" s="245"/>
      <c r="K1202" s="245"/>
      <c r="L1202" s="250"/>
      <c r="M1202" s="251"/>
      <c r="N1202" s="252"/>
      <c r="O1202" s="252"/>
      <c r="P1202" s="252"/>
      <c r="Q1202" s="252"/>
      <c r="R1202" s="252"/>
      <c r="S1202" s="252"/>
      <c r="T1202" s="253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54" t="s">
        <v>147</v>
      </c>
      <c r="AU1202" s="254" t="s">
        <v>84</v>
      </c>
      <c r="AV1202" s="14" t="s">
        <v>84</v>
      </c>
      <c r="AW1202" s="14" t="s">
        <v>36</v>
      </c>
      <c r="AX1202" s="14" t="s">
        <v>74</v>
      </c>
      <c r="AY1202" s="254" t="s">
        <v>135</v>
      </c>
    </row>
    <row r="1203" s="13" customFormat="1">
      <c r="A1203" s="13"/>
      <c r="B1203" s="233"/>
      <c r="C1203" s="234"/>
      <c r="D1203" s="235" t="s">
        <v>147</v>
      </c>
      <c r="E1203" s="236" t="s">
        <v>19</v>
      </c>
      <c r="F1203" s="237" t="s">
        <v>425</v>
      </c>
      <c r="G1203" s="234"/>
      <c r="H1203" s="236" t="s">
        <v>19</v>
      </c>
      <c r="I1203" s="238"/>
      <c r="J1203" s="234"/>
      <c r="K1203" s="234"/>
      <c r="L1203" s="239"/>
      <c r="M1203" s="240"/>
      <c r="N1203" s="241"/>
      <c r="O1203" s="241"/>
      <c r="P1203" s="241"/>
      <c r="Q1203" s="241"/>
      <c r="R1203" s="241"/>
      <c r="S1203" s="241"/>
      <c r="T1203" s="242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43" t="s">
        <v>147</v>
      </c>
      <c r="AU1203" s="243" t="s">
        <v>84</v>
      </c>
      <c r="AV1203" s="13" t="s">
        <v>82</v>
      </c>
      <c r="AW1203" s="13" t="s">
        <v>36</v>
      </c>
      <c r="AX1203" s="13" t="s">
        <v>74</v>
      </c>
      <c r="AY1203" s="243" t="s">
        <v>135</v>
      </c>
    </row>
    <row r="1204" s="14" customFormat="1">
      <c r="A1204" s="14"/>
      <c r="B1204" s="244"/>
      <c r="C1204" s="245"/>
      <c r="D1204" s="235" t="s">
        <v>147</v>
      </c>
      <c r="E1204" s="246" t="s">
        <v>19</v>
      </c>
      <c r="F1204" s="247" t="s">
        <v>821</v>
      </c>
      <c r="G1204" s="245"/>
      <c r="H1204" s="248">
        <v>10.050000000000001</v>
      </c>
      <c r="I1204" s="249"/>
      <c r="J1204" s="245"/>
      <c r="K1204" s="245"/>
      <c r="L1204" s="250"/>
      <c r="M1204" s="251"/>
      <c r="N1204" s="252"/>
      <c r="O1204" s="252"/>
      <c r="P1204" s="252"/>
      <c r="Q1204" s="252"/>
      <c r="R1204" s="252"/>
      <c r="S1204" s="252"/>
      <c r="T1204" s="253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54" t="s">
        <v>147</v>
      </c>
      <c r="AU1204" s="254" t="s">
        <v>84</v>
      </c>
      <c r="AV1204" s="14" t="s">
        <v>84</v>
      </c>
      <c r="AW1204" s="14" t="s">
        <v>36</v>
      </c>
      <c r="AX1204" s="14" t="s">
        <v>74</v>
      </c>
      <c r="AY1204" s="254" t="s">
        <v>135</v>
      </c>
    </row>
    <row r="1205" s="14" customFormat="1">
      <c r="A1205" s="14"/>
      <c r="B1205" s="244"/>
      <c r="C1205" s="245"/>
      <c r="D1205" s="235" t="s">
        <v>147</v>
      </c>
      <c r="E1205" s="246" t="s">
        <v>19</v>
      </c>
      <c r="F1205" s="247" t="s">
        <v>637</v>
      </c>
      <c r="G1205" s="245"/>
      <c r="H1205" s="248">
        <v>0.158</v>
      </c>
      <c r="I1205" s="249"/>
      <c r="J1205" s="245"/>
      <c r="K1205" s="245"/>
      <c r="L1205" s="250"/>
      <c r="M1205" s="251"/>
      <c r="N1205" s="252"/>
      <c r="O1205" s="252"/>
      <c r="P1205" s="252"/>
      <c r="Q1205" s="252"/>
      <c r="R1205" s="252"/>
      <c r="S1205" s="252"/>
      <c r="T1205" s="253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4" t="s">
        <v>147</v>
      </c>
      <c r="AU1205" s="254" t="s">
        <v>84</v>
      </c>
      <c r="AV1205" s="14" t="s">
        <v>84</v>
      </c>
      <c r="AW1205" s="14" t="s">
        <v>36</v>
      </c>
      <c r="AX1205" s="14" t="s">
        <v>74</v>
      </c>
      <c r="AY1205" s="254" t="s">
        <v>135</v>
      </c>
    </row>
    <row r="1206" s="14" customFormat="1">
      <c r="A1206" s="14"/>
      <c r="B1206" s="244"/>
      <c r="C1206" s="245"/>
      <c r="D1206" s="235" t="s">
        <v>147</v>
      </c>
      <c r="E1206" s="246" t="s">
        <v>19</v>
      </c>
      <c r="F1206" s="247" t="s">
        <v>810</v>
      </c>
      <c r="G1206" s="245"/>
      <c r="H1206" s="248">
        <v>0.90000000000000002</v>
      </c>
      <c r="I1206" s="249"/>
      <c r="J1206" s="245"/>
      <c r="K1206" s="245"/>
      <c r="L1206" s="250"/>
      <c r="M1206" s="251"/>
      <c r="N1206" s="252"/>
      <c r="O1206" s="252"/>
      <c r="P1206" s="252"/>
      <c r="Q1206" s="252"/>
      <c r="R1206" s="252"/>
      <c r="S1206" s="252"/>
      <c r="T1206" s="253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54" t="s">
        <v>147</v>
      </c>
      <c r="AU1206" s="254" t="s">
        <v>84</v>
      </c>
      <c r="AV1206" s="14" t="s">
        <v>84</v>
      </c>
      <c r="AW1206" s="14" t="s">
        <v>36</v>
      </c>
      <c r="AX1206" s="14" t="s">
        <v>74</v>
      </c>
      <c r="AY1206" s="254" t="s">
        <v>135</v>
      </c>
    </row>
    <row r="1207" s="14" customFormat="1">
      <c r="A1207" s="14"/>
      <c r="B1207" s="244"/>
      <c r="C1207" s="245"/>
      <c r="D1207" s="235" t="s">
        <v>147</v>
      </c>
      <c r="E1207" s="246" t="s">
        <v>19</v>
      </c>
      <c r="F1207" s="247" t="s">
        <v>822</v>
      </c>
      <c r="G1207" s="245"/>
      <c r="H1207" s="248">
        <v>-1.2</v>
      </c>
      <c r="I1207" s="249"/>
      <c r="J1207" s="245"/>
      <c r="K1207" s="245"/>
      <c r="L1207" s="250"/>
      <c r="M1207" s="251"/>
      <c r="N1207" s="252"/>
      <c r="O1207" s="252"/>
      <c r="P1207" s="252"/>
      <c r="Q1207" s="252"/>
      <c r="R1207" s="252"/>
      <c r="S1207" s="252"/>
      <c r="T1207" s="253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4" t="s">
        <v>147</v>
      </c>
      <c r="AU1207" s="254" t="s">
        <v>84</v>
      </c>
      <c r="AV1207" s="14" t="s">
        <v>84</v>
      </c>
      <c r="AW1207" s="14" t="s">
        <v>36</v>
      </c>
      <c r="AX1207" s="14" t="s">
        <v>74</v>
      </c>
      <c r="AY1207" s="254" t="s">
        <v>135</v>
      </c>
    </row>
    <row r="1208" s="15" customFormat="1">
      <c r="A1208" s="15"/>
      <c r="B1208" s="255"/>
      <c r="C1208" s="256"/>
      <c r="D1208" s="235" t="s">
        <v>147</v>
      </c>
      <c r="E1208" s="257" t="s">
        <v>19</v>
      </c>
      <c r="F1208" s="258" t="s">
        <v>152</v>
      </c>
      <c r="G1208" s="256"/>
      <c r="H1208" s="259">
        <v>55.362000000000002</v>
      </c>
      <c r="I1208" s="260"/>
      <c r="J1208" s="256"/>
      <c r="K1208" s="256"/>
      <c r="L1208" s="261"/>
      <c r="M1208" s="262"/>
      <c r="N1208" s="263"/>
      <c r="O1208" s="263"/>
      <c r="P1208" s="263"/>
      <c r="Q1208" s="263"/>
      <c r="R1208" s="263"/>
      <c r="S1208" s="263"/>
      <c r="T1208" s="264"/>
      <c r="U1208" s="15"/>
      <c r="V1208" s="15"/>
      <c r="W1208" s="15"/>
      <c r="X1208" s="15"/>
      <c r="Y1208" s="15"/>
      <c r="Z1208" s="15"/>
      <c r="AA1208" s="15"/>
      <c r="AB1208" s="15"/>
      <c r="AC1208" s="15"/>
      <c r="AD1208" s="15"/>
      <c r="AE1208" s="15"/>
      <c r="AT1208" s="265" t="s">
        <v>147</v>
      </c>
      <c r="AU1208" s="265" t="s">
        <v>84</v>
      </c>
      <c r="AV1208" s="15" t="s">
        <v>143</v>
      </c>
      <c r="AW1208" s="15" t="s">
        <v>36</v>
      </c>
      <c r="AX1208" s="15" t="s">
        <v>82</v>
      </c>
      <c r="AY1208" s="265" t="s">
        <v>135</v>
      </c>
    </row>
    <row r="1209" s="14" customFormat="1">
      <c r="A1209" s="14"/>
      <c r="B1209" s="244"/>
      <c r="C1209" s="245"/>
      <c r="D1209" s="235" t="s">
        <v>147</v>
      </c>
      <c r="E1209" s="245"/>
      <c r="F1209" s="247" t="s">
        <v>848</v>
      </c>
      <c r="G1209" s="245"/>
      <c r="H1209" s="248">
        <v>60.898000000000003</v>
      </c>
      <c r="I1209" s="249"/>
      <c r="J1209" s="245"/>
      <c r="K1209" s="245"/>
      <c r="L1209" s="250"/>
      <c r="M1209" s="251"/>
      <c r="N1209" s="252"/>
      <c r="O1209" s="252"/>
      <c r="P1209" s="252"/>
      <c r="Q1209" s="252"/>
      <c r="R1209" s="252"/>
      <c r="S1209" s="252"/>
      <c r="T1209" s="253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4" t="s">
        <v>147</v>
      </c>
      <c r="AU1209" s="254" t="s">
        <v>84</v>
      </c>
      <c r="AV1209" s="14" t="s">
        <v>84</v>
      </c>
      <c r="AW1209" s="14" t="s">
        <v>4</v>
      </c>
      <c r="AX1209" s="14" t="s">
        <v>82</v>
      </c>
      <c r="AY1209" s="254" t="s">
        <v>135</v>
      </c>
    </row>
    <row r="1210" s="2" customFormat="1" ht="16.5" customHeight="1">
      <c r="A1210" s="41"/>
      <c r="B1210" s="42"/>
      <c r="C1210" s="215" t="s">
        <v>849</v>
      </c>
      <c r="D1210" s="215" t="s">
        <v>138</v>
      </c>
      <c r="E1210" s="216" t="s">
        <v>850</v>
      </c>
      <c r="F1210" s="217" t="s">
        <v>851</v>
      </c>
      <c r="G1210" s="218" t="s">
        <v>141</v>
      </c>
      <c r="H1210" s="219">
        <v>2.1600000000000001</v>
      </c>
      <c r="I1210" s="220"/>
      <c r="J1210" s="221">
        <f>ROUND(I1210*H1210,2)</f>
        <v>0</v>
      </c>
      <c r="K1210" s="217" t="s">
        <v>142</v>
      </c>
      <c r="L1210" s="47"/>
      <c r="M1210" s="222" t="s">
        <v>19</v>
      </c>
      <c r="N1210" s="223" t="s">
        <v>45</v>
      </c>
      <c r="O1210" s="87"/>
      <c r="P1210" s="224">
        <f>O1210*H1210</f>
        <v>0</v>
      </c>
      <c r="Q1210" s="224">
        <v>0.00149</v>
      </c>
      <c r="R1210" s="224">
        <f>Q1210*H1210</f>
        <v>0.0032184000000000002</v>
      </c>
      <c r="S1210" s="224">
        <v>0</v>
      </c>
      <c r="T1210" s="225">
        <f>S1210*H1210</f>
        <v>0</v>
      </c>
      <c r="U1210" s="41"/>
      <c r="V1210" s="41"/>
      <c r="W1210" s="41"/>
      <c r="X1210" s="41"/>
      <c r="Y1210" s="41"/>
      <c r="Z1210" s="41"/>
      <c r="AA1210" s="41"/>
      <c r="AB1210" s="41"/>
      <c r="AC1210" s="41"/>
      <c r="AD1210" s="41"/>
      <c r="AE1210" s="41"/>
      <c r="AR1210" s="226" t="s">
        <v>278</v>
      </c>
      <c r="AT1210" s="226" t="s">
        <v>138</v>
      </c>
      <c r="AU1210" s="226" t="s">
        <v>84</v>
      </c>
      <c r="AY1210" s="20" t="s">
        <v>135</v>
      </c>
      <c r="BE1210" s="227">
        <f>IF(N1210="základní",J1210,0)</f>
        <v>0</v>
      </c>
      <c r="BF1210" s="227">
        <f>IF(N1210="snížená",J1210,0)</f>
        <v>0</v>
      </c>
      <c r="BG1210" s="227">
        <f>IF(N1210="zákl. přenesená",J1210,0)</f>
        <v>0</v>
      </c>
      <c r="BH1210" s="227">
        <f>IF(N1210="sníž. přenesená",J1210,0)</f>
        <v>0</v>
      </c>
      <c r="BI1210" s="227">
        <f>IF(N1210="nulová",J1210,0)</f>
        <v>0</v>
      </c>
      <c r="BJ1210" s="20" t="s">
        <v>82</v>
      </c>
      <c r="BK1210" s="227">
        <f>ROUND(I1210*H1210,2)</f>
        <v>0</v>
      </c>
      <c r="BL1210" s="20" t="s">
        <v>278</v>
      </c>
      <c r="BM1210" s="226" t="s">
        <v>852</v>
      </c>
    </row>
    <row r="1211" s="2" customFormat="1">
      <c r="A1211" s="41"/>
      <c r="B1211" s="42"/>
      <c r="C1211" s="43"/>
      <c r="D1211" s="228" t="s">
        <v>145</v>
      </c>
      <c r="E1211" s="43"/>
      <c r="F1211" s="229" t="s">
        <v>853</v>
      </c>
      <c r="G1211" s="43"/>
      <c r="H1211" s="43"/>
      <c r="I1211" s="230"/>
      <c r="J1211" s="43"/>
      <c r="K1211" s="43"/>
      <c r="L1211" s="47"/>
      <c r="M1211" s="231"/>
      <c r="N1211" s="232"/>
      <c r="O1211" s="87"/>
      <c r="P1211" s="87"/>
      <c r="Q1211" s="87"/>
      <c r="R1211" s="87"/>
      <c r="S1211" s="87"/>
      <c r="T1211" s="88"/>
      <c r="U1211" s="41"/>
      <c r="V1211" s="41"/>
      <c r="W1211" s="41"/>
      <c r="X1211" s="41"/>
      <c r="Y1211" s="41"/>
      <c r="Z1211" s="41"/>
      <c r="AA1211" s="41"/>
      <c r="AB1211" s="41"/>
      <c r="AC1211" s="41"/>
      <c r="AD1211" s="41"/>
      <c r="AE1211" s="41"/>
      <c r="AT1211" s="20" t="s">
        <v>145</v>
      </c>
      <c r="AU1211" s="20" t="s">
        <v>84</v>
      </c>
    </row>
    <row r="1212" s="13" customFormat="1">
      <c r="A1212" s="13"/>
      <c r="B1212" s="233"/>
      <c r="C1212" s="234"/>
      <c r="D1212" s="235" t="s">
        <v>147</v>
      </c>
      <c r="E1212" s="236" t="s">
        <v>19</v>
      </c>
      <c r="F1212" s="237" t="s">
        <v>366</v>
      </c>
      <c r="G1212" s="234"/>
      <c r="H1212" s="236" t="s">
        <v>19</v>
      </c>
      <c r="I1212" s="238"/>
      <c r="J1212" s="234"/>
      <c r="K1212" s="234"/>
      <c r="L1212" s="239"/>
      <c r="M1212" s="240"/>
      <c r="N1212" s="241"/>
      <c r="O1212" s="241"/>
      <c r="P1212" s="241"/>
      <c r="Q1212" s="241"/>
      <c r="R1212" s="241"/>
      <c r="S1212" s="241"/>
      <c r="T1212" s="242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3" t="s">
        <v>147</v>
      </c>
      <c r="AU1212" s="243" t="s">
        <v>84</v>
      </c>
      <c r="AV1212" s="13" t="s">
        <v>82</v>
      </c>
      <c r="AW1212" s="13" t="s">
        <v>36</v>
      </c>
      <c r="AX1212" s="13" t="s">
        <v>74</v>
      </c>
      <c r="AY1212" s="243" t="s">
        <v>135</v>
      </c>
    </row>
    <row r="1213" s="13" customFormat="1">
      <c r="A1213" s="13"/>
      <c r="B1213" s="233"/>
      <c r="C1213" s="234"/>
      <c r="D1213" s="235" t="s">
        <v>147</v>
      </c>
      <c r="E1213" s="236" t="s">
        <v>19</v>
      </c>
      <c r="F1213" s="237" t="s">
        <v>417</v>
      </c>
      <c r="G1213" s="234"/>
      <c r="H1213" s="236" t="s">
        <v>19</v>
      </c>
      <c r="I1213" s="238"/>
      <c r="J1213" s="234"/>
      <c r="K1213" s="234"/>
      <c r="L1213" s="239"/>
      <c r="M1213" s="240"/>
      <c r="N1213" s="241"/>
      <c r="O1213" s="241"/>
      <c r="P1213" s="241"/>
      <c r="Q1213" s="241"/>
      <c r="R1213" s="241"/>
      <c r="S1213" s="241"/>
      <c r="T1213" s="242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3" t="s">
        <v>147</v>
      </c>
      <c r="AU1213" s="243" t="s">
        <v>84</v>
      </c>
      <c r="AV1213" s="13" t="s">
        <v>82</v>
      </c>
      <c r="AW1213" s="13" t="s">
        <v>36</v>
      </c>
      <c r="AX1213" s="13" t="s">
        <v>74</v>
      </c>
      <c r="AY1213" s="243" t="s">
        <v>135</v>
      </c>
    </row>
    <row r="1214" s="14" customFormat="1">
      <c r="A1214" s="14"/>
      <c r="B1214" s="244"/>
      <c r="C1214" s="245"/>
      <c r="D1214" s="235" t="s">
        <v>147</v>
      </c>
      <c r="E1214" s="246" t="s">
        <v>19</v>
      </c>
      <c r="F1214" s="247" t="s">
        <v>854</v>
      </c>
      <c r="G1214" s="245"/>
      <c r="H1214" s="248">
        <v>0.54000000000000004</v>
      </c>
      <c r="I1214" s="249"/>
      <c r="J1214" s="245"/>
      <c r="K1214" s="245"/>
      <c r="L1214" s="250"/>
      <c r="M1214" s="251"/>
      <c r="N1214" s="252"/>
      <c r="O1214" s="252"/>
      <c r="P1214" s="252"/>
      <c r="Q1214" s="252"/>
      <c r="R1214" s="252"/>
      <c r="S1214" s="252"/>
      <c r="T1214" s="253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54" t="s">
        <v>147</v>
      </c>
      <c r="AU1214" s="254" t="s">
        <v>84</v>
      </c>
      <c r="AV1214" s="14" t="s">
        <v>84</v>
      </c>
      <c r="AW1214" s="14" t="s">
        <v>36</v>
      </c>
      <c r="AX1214" s="14" t="s">
        <v>74</v>
      </c>
      <c r="AY1214" s="254" t="s">
        <v>135</v>
      </c>
    </row>
    <row r="1215" s="13" customFormat="1">
      <c r="A1215" s="13"/>
      <c r="B1215" s="233"/>
      <c r="C1215" s="234"/>
      <c r="D1215" s="235" t="s">
        <v>147</v>
      </c>
      <c r="E1215" s="236" t="s">
        <v>19</v>
      </c>
      <c r="F1215" s="237" t="s">
        <v>419</v>
      </c>
      <c r="G1215" s="234"/>
      <c r="H1215" s="236" t="s">
        <v>19</v>
      </c>
      <c r="I1215" s="238"/>
      <c r="J1215" s="234"/>
      <c r="K1215" s="234"/>
      <c r="L1215" s="239"/>
      <c r="M1215" s="240"/>
      <c r="N1215" s="241"/>
      <c r="O1215" s="241"/>
      <c r="P1215" s="241"/>
      <c r="Q1215" s="241"/>
      <c r="R1215" s="241"/>
      <c r="S1215" s="241"/>
      <c r="T1215" s="242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3" t="s">
        <v>147</v>
      </c>
      <c r="AU1215" s="243" t="s">
        <v>84</v>
      </c>
      <c r="AV1215" s="13" t="s">
        <v>82</v>
      </c>
      <c r="AW1215" s="13" t="s">
        <v>36</v>
      </c>
      <c r="AX1215" s="13" t="s">
        <v>74</v>
      </c>
      <c r="AY1215" s="243" t="s">
        <v>135</v>
      </c>
    </row>
    <row r="1216" s="14" customFormat="1">
      <c r="A1216" s="14"/>
      <c r="B1216" s="244"/>
      <c r="C1216" s="245"/>
      <c r="D1216" s="235" t="s">
        <v>147</v>
      </c>
      <c r="E1216" s="246" t="s">
        <v>19</v>
      </c>
      <c r="F1216" s="247" t="s">
        <v>854</v>
      </c>
      <c r="G1216" s="245"/>
      <c r="H1216" s="248">
        <v>0.54000000000000004</v>
      </c>
      <c r="I1216" s="249"/>
      <c r="J1216" s="245"/>
      <c r="K1216" s="245"/>
      <c r="L1216" s="250"/>
      <c r="M1216" s="251"/>
      <c r="N1216" s="252"/>
      <c r="O1216" s="252"/>
      <c r="P1216" s="252"/>
      <c r="Q1216" s="252"/>
      <c r="R1216" s="252"/>
      <c r="S1216" s="252"/>
      <c r="T1216" s="253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54" t="s">
        <v>147</v>
      </c>
      <c r="AU1216" s="254" t="s">
        <v>84</v>
      </c>
      <c r="AV1216" s="14" t="s">
        <v>84</v>
      </c>
      <c r="AW1216" s="14" t="s">
        <v>36</v>
      </c>
      <c r="AX1216" s="14" t="s">
        <v>74</v>
      </c>
      <c r="AY1216" s="254" t="s">
        <v>135</v>
      </c>
    </row>
    <row r="1217" s="13" customFormat="1">
      <c r="A1217" s="13"/>
      <c r="B1217" s="233"/>
      <c r="C1217" s="234"/>
      <c r="D1217" s="235" t="s">
        <v>147</v>
      </c>
      <c r="E1217" s="236" t="s">
        <v>19</v>
      </c>
      <c r="F1217" s="237" t="s">
        <v>438</v>
      </c>
      <c r="G1217" s="234"/>
      <c r="H1217" s="236" t="s">
        <v>19</v>
      </c>
      <c r="I1217" s="238"/>
      <c r="J1217" s="234"/>
      <c r="K1217" s="234"/>
      <c r="L1217" s="239"/>
      <c r="M1217" s="240"/>
      <c r="N1217" s="241"/>
      <c r="O1217" s="241"/>
      <c r="P1217" s="241"/>
      <c r="Q1217" s="241"/>
      <c r="R1217" s="241"/>
      <c r="S1217" s="241"/>
      <c r="T1217" s="242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43" t="s">
        <v>147</v>
      </c>
      <c r="AU1217" s="243" t="s">
        <v>84</v>
      </c>
      <c r="AV1217" s="13" t="s">
        <v>82</v>
      </c>
      <c r="AW1217" s="13" t="s">
        <v>36</v>
      </c>
      <c r="AX1217" s="13" t="s">
        <v>74</v>
      </c>
      <c r="AY1217" s="243" t="s">
        <v>135</v>
      </c>
    </row>
    <row r="1218" s="14" customFormat="1">
      <c r="A1218" s="14"/>
      <c r="B1218" s="244"/>
      <c r="C1218" s="245"/>
      <c r="D1218" s="235" t="s">
        <v>147</v>
      </c>
      <c r="E1218" s="246" t="s">
        <v>19</v>
      </c>
      <c r="F1218" s="247" t="s">
        <v>854</v>
      </c>
      <c r="G1218" s="245"/>
      <c r="H1218" s="248">
        <v>0.54000000000000004</v>
      </c>
      <c r="I1218" s="249"/>
      <c r="J1218" s="245"/>
      <c r="K1218" s="245"/>
      <c r="L1218" s="250"/>
      <c r="M1218" s="251"/>
      <c r="N1218" s="252"/>
      <c r="O1218" s="252"/>
      <c r="P1218" s="252"/>
      <c r="Q1218" s="252"/>
      <c r="R1218" s="252"/>
      <c r="S1218" s="252"/>
      <c r="T1218" s="253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54" t="s">
        <v>147</v>
      </c>
      <c r="AU1218" s="254" t="s">
        <v>84</v>
      </c>
      <c r="AV1218" s="14" t="s">
        <v>84</v>
      </c>
      <c r="AW1218" s="14" t="s">
        <v>36</v>
      </c>
      <c r="AX1218" s="14" t="s">
        <v>74</v>
      </c>
      <c r="AY1218" s="254" t="s">
        <v>135</v>
      </c>
    </row>
    <row r="1219" s="13" customFormat="1">
      <c r="A1219" s="13"/>
      <c r="B1219" s="233"/>
      <c r="C1219" s="234"/>
      <c r="D1219" s="235" t="s">
        <v>147</v>
      </c>
      <c r="E1219" s="236" t="s">
        <v>19</v>
      </c>
      <c r="F1219" s="237" t="s">
        <v>425</v>
      </c>
      <c r="G1219" s="234"/>
      <c r="H1219" s="236" t="s">
        <v>19</v>
      </c>
      <c r="I1219" s="238"/>
      <c r="J1219" s="234"/>
      <c r="K1219" s="234"/>
      <c r="L1219" s="239"/>
      <c r="M1219" s="240"/>
      <c r="N1219" s="241"/>
      <c r="O1219" s="241"/>
      <c r="P1219" s="241"/>
      <c r="Q1219" s="241"/>
      <c r="R1219" s="241"/>
      <c r="S1219" s="241"/>
      <c r="T1219" s="242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43" t="s">
        <v>147</v>
      </c>
      <c r="AU1219" s="243" t="s">
        <v>84</v>
      </c>
      <c r="AV1219" s="13" t="s">
        <v>82</v>
      </c>
      <c r="AW1219" s="13" t="s">
        <v>36</v>
      </c>
      <c r="AX1219" s="13" t="s">
        <v>74</v>
      </c>
      <c r="AY1219" s="243" t="s">
        <v>135</v>
      </c>
    </row>
    <row r="1220" s="14" customFormat="1">
      <c r="A1220" s="14"/>
      <c r="B1220" s="244"/>
      <c r="C1220" s="245"/>
      <c r="D1220" s="235" t="s">
        <v>147</v>
      </c>
      <c r="E1220" s="246" t="s">
        <v>19</v>
      </c>
      <c r="F1220" s="247" t="s">
        <v>854</v>
      </c>
      <c r="G1220" s="245"/>
      <c r="H1220" s="248">
        <v>0.54000000000000004</v>
      </c>
      <c r="I1220" s="249"/>
      <c r="J1220" s="245"/>
      <c r="K1220" s="245"/>
      <c r="L1220" s="250"/>
      <c r="M1220" s="251"/>
      <c r="N1220" s="252"/>
      <c r="O1220" s="252"/>
      <c r="P1220" s="252"/>
      <c r="Q1220" s="252"/>
      <c r="R1220" s="252"/>
      <c r="S1220" s="252"/>
      <c r="T1220" s="253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54" t="s">
        <v>147</v>
      </c>
      <c r="AU1220" s="254" t="s">
        <v>84</v>
      </c>
      <c r="AV1220" s="14" t="s">
        <v>84</v>
      </c>
      <c r="AW1220" s="14" t="s">
        <v>36</v>
      </c>
      <c r="AX1220" s="14" t="s">
        <v>74</v>
      </c>
      <c r="AY1220" s="254" t="s">
        <v>135</v>
      </c>
    </row>
    <row r="1221" s="15" customFormat="1">
      <c r="A1221" s="15"/>
      <c r="B1221" s="255"/>
      <c r="C1221" s="256"/>
      <c r="D1221" s="235" t="s">
        <v>147</v>
      </c>
      <c r="E1221" s="257" t="s">
        <v>19</v>
      </c>
      <c r="F1221" s="258" t="s">
        <v>152</v>
      </c>
      <c r="G1221" s="256"/>
      <c r="H1221" s="259">
        <v>2.1600000000000001</v>
      </c>
      <c r="I1221" s="260"/>
      <c r="J1221" s="256"/>
      <c r="K1221" s="256"/>
      <c r="L1221" s="261"/>
      <c r="M1221" s="262"/>
      <c r="N1221" s="263"/>
      <c r="O1221" s="263"/>
      <c r="P1221" s="263"/>
      <c r="Q1221" s="263"/>
      <c r="R1221" s="263"/>
      <c r="S1221" s="263"/>
      <c r="T1221" s="264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T1221" s="265" t="s">
        <v>147</v>
      </c>
      <c r="AU1221" s="265" t="s">
        <v>84</v>
      </c>
      <c r="AV1221" s="15" t="s">
        <v>143</v>
      </c>
      <c r="AW1221" s="15" t="s">
        <v>36</v>
      </c>
      <c r="AX1221" s="15" t="s">
        <v>82</v>
      </c>
      <c r="AY1221" s="265" t="s">
        <v>135</v>
      </c>
    </row>
    <row r="1222" s="2" customFormat="1" ht="16.5" customHeight="1">
      <c r="A1222" s="41"/>
      <c r="B1222" s="42"/>
      <c r="C1222" s="283" t="s">
        <v>855</v>
      </c>
      <c r="D1222" s="283" t="s">
        <v>367</v>
      </c>
      <c r="E1222" s="284" t="s">
        <v>856</v>
      </c>
      <c r="F1222" s="285" t="s">
        <v>857</v>
      </c>
      <c r="G1222" s="286" t="s">
        <v>141</v>
      </c>
      <c r="H1222" s="287">
        <v>2.3759999999999999</v>
      </c>
      <c r="I1222" s="288"/>
      <c r="J1222" s="289">
        <f>ROUND(I1222*H1222,2)</f>
        <v>0</v>
      </c>
      <c r="K1222" s="285" t="s">
        <v>142</v>
      </c>
      <c r="L1222" s="290"/>
      <c r="M1222" s="291" t="s">
        <v>19</v>
      </c>
      <c r="N1222" s="292" t="s">
        <v>45</v>
      </c>
      <c r="O1222" s="87"/>
      <c r="P1222" s="224">
        <f>O1222*H1222</f>
        <v>0</v>
      </c>
      <c r="Q1222" s="224">
        <v>0.01</v>
      </c>
      <c r="R1222" s="224">
        <f>Q1222*H1222</f>
        <v>0.02376</v>
      </c>
      <c r="S1222" s="224">
        <v>0</v>
      </c>
      <c r="T1222" s="225">
        <f>S1222*H1222</f>
        <v>0</v>
      </c>
      <c r="U1222" s="41"/>
      <c r="V1222" s="41"/>
      <c r="W1222" s="41"/>
      <c r="X1222" s="41"/>
      <c r="Y1222" s="41"/>
      <c r="Z1222" s="41"/>
      <c r="AA1222" s="41"/>
      <c r="AB1222" s="41"/>
      <c r="AC1222" s="41"/>
      <c r="AD1222" s="41"/>
      <c r="AE1222" s="41"/>
      <c r="AR1222" s="226" t="s">
        <v>572</v>
      </c>
      <c r="AT1222" s="226" t="s">
        <v>367</v>
      </c>
      <c r="AU1222" s="226" t="s">
        <v>84</v>
      </c>
      <c r="AY1222" s="20" t="s">
        <v>135</v>
      </c>
      <c r="BE1222" s="227">
        <f>IF(N1222="základní",J1222,0)</f>
        <v>0</v>
      </c>
      <c r="BF1222" s="227">
        <f>IF(N1222="snížená",J1222,0)</f>
        <v>0</v>
      </c>
      <c r="BG1222" s="227">
        <f>IF(N1222="zákl. přenesená",J1222,0)</f>
        <v>0</v>
      </c>
      <c r="BH1222" s="227">
        <f>IF(N1222="sníž. přenesená",J1222,0)</f>
        <v>0</v>
      </c>
      <c r="BI1222" s="227">
        <f>IF(N1222="nulová",J1222,0)</f>
        <v>0</v>
      </c>
      <c r="BJ1222" s="20" t="s">
        <v>82</v>
      </c>
      <c r="BK1222" s="227">
        <f>ROUND(I1222*H1222,2)</f>
        <v>0</v>
      </c>
      <c r="BL1222" s="20" t="s">
        <v>278</v>
      </c>
      <c r="BM1222" s="226" t="s">
        <v>858</v>
      </c>
    </row>
    <row r="1223" s="13" customFormat="1">
      <c r="A1223" s="13"/>
      <c r="B1223" s="233"/>
      <c r="C1223" s="234"/>
      <c r="D1223" s="235" t="s">
        <v>147</v>
      </c>
      <c r="E1223" s="236" t="s">
        <v>19</v>
      </c>
      <c r="F1223" s="237" t="s">
        <v>366</v>
      </c>
      <c r="G1223" s="234"/>
      <c r="H1223" s="236" t="s">
        <v>19</v>
      </c>
      <c r="I1223" s="238"/>
      <c r="J1223" s="234"/>
      <c r="K1223" s="234"/>
      <c r="L1223" s="239"/>
      <c r="M1223" s="240"/>
      <c r="N1223" s="241"/>
      <c r="O1223" s="241"/>
      <c r="P1223" s="241"/>
      <c r="Q1223" s="241"/>
      <c r="R1223" s="241"/>
      <c r="S1223" s="241"/>
      <c r="T1223" s="242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43" t="s">
        <v>147</v>
      </c>
      <c r="AU1223" s="243" t="s">
        <v>84</v>
      </c>
      <c r="AV1223" s="13" t="s">
        <v>82</v>
      </c>
      <c r="AW1223" s="13" t="s">
        <v>36</v>
      </c>
      <c r="AX1223" s="13" t="s">
        <v>74</v>
      </c>
      <c r="AY1223" s="243" t="s">
        <v>135</v>
      </c>
    </row>
    <row r="1224" s="13" customFormat="1">
      <c r="A1224" s="13"/>
      <c r="B1224" s="233"/>
      <c r="C1224" s="234"/>
      <c r="D1224" s="235" t="s">
        <v>147</v>
      </c>
      <c r="E1224" s="236" t="s">
        <v>19</v>
      </c>
      <c r="F1224" s="237" t="s">
        <v>417</v>
      </c>
      <c r="G1224" s="234"/>
      <c r="H1224" s="236" t="s">
        <v>19</v>
      </c>
      <c r="I1224" s="238"/>
      <c r="J1224" s="234"/>
      <c r="K1224" s="234"/>
      <c r="L1224" s="239"/>
      <c r="M1224" s="240"/>
      <c r="N1224" s="241"/>
      <c r="O1224" s="241"/>
      <c r="P1224" s="241"/>
      <c r="Q1224" s="241"/>
      <c r="R1224" s="241"/>
      <c r="S1224" s="241"/>
      <c r="T1224" s="242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3" t="s">
        <v>147</v>
      </c>
      <c r="AU1224" s="243" t="s">
        <v>84</v>
      </c>
      <c r="AV1224" s="13" t="s">
        <v>82</v>
      </c>
      <c r="AW1224" s="13" t="s">
        <v>36</v>
      </c>
      <c r="AX1224" s="13" t="s">
        <v>74</v>
      </c>
      <c r="AY1224" s="243" t="s">
        <v>135</v>
      </c>
    </row>
    <row r="1225" s="14" customFormat="1">
      <c r="A1225" s="14"/>
      <c r="B1225" s="244"/>
      <c r="C1225" s="245"/>
      <c r="D1225" s="235" t="s">
        <v>147</v>
      </c>
      <c r="E1225" s="246" t="s">
        <v>19</v>
      </c>
      <c r="F1225" s="247" t="s">
        <v>854</v>
      </c>
      <c r="G1225" s="245"/>
      <c r="H1225" s="248">
        <v>0.54000000000000004</v>
      </c>
      <c r="I1225" s="249"/>
      <c r="J1225" s="245"/>
      <c r="K1225" s="245"/>
      <c r="L1225" s="250"/>
      <c r="M1225" s="251"/>
      <c r="N1225" s="252"/>
      <c r="O1225" s="252"/>
      <c r="P1225" s="252"/>
      <c r="Q1225" s="252"/>
      <c r="R1225" s="252"/>
      <c r="S1225" s="252"/>
      <c r="T1225" s="253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4" t="s">
        <v>147</v>
      </c>
      <c r="AU1225" s="254" t="s">
        <v>84</v>
      </c>
      <c r="AV1225" s="14" t="s">
        <v>84</v>
      </c>
      <c r="AW1225" s="14" t="s">
        <v>36</v>
      </c>
      <c r="AX1225" s="14" t="s">
        <v>74</v>
      </c>
      <c r="AY1225" s="254" t="s">
        <v>135</v>
      </c>
    </row>
    <row r="1226" s="13" customFormat="1">
      <c r="A1226" s="13"/>
      <c r="B1226" s="233"/>
      <c r="C1226" s="234"/>
      <c r="D1226" s="235" t="s">
        <v>147</v>
      </c>
      <c r="E1226" s="236" t="s">
        <v>19</v>
      </c>
      <c r="F1226" s="237" t="s">
        <v>419</v>
      </c>
      <c r="G1226" s="234"/>
      <c r="H1226" s="236" t="s">
        <v>19</v>
      </c>
      <c r="I1226" s="238"/>
      <c r="J1226" s="234"/>
      <c r="K1226" s="234"/>
      <c r="L1226" s="239"/>
      <c r="M1226" s="240"/>
      <c r="N1226" s="241"/>
      <c r="O1226" s="241"/>
      <c r="P1226" s="241"/>
      <c r="Q1226" s="241"/>
      <c r="R1226" s="241"/>
      <c r="S1226" s="241"/>
      <c r="T1226" s="242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3" t="s">
        <v>147</v>
      </c>
      <c r="AU1226" s="243" t="s">
        <v>84</v>
      </c>
      <c r="AV1226" s="13" t="s">
        <v>82</v>
      </c>
      <c r="AW1226" s="13" t="s">
        <v>36</v>
      </c>
      <c r="AX1226" s="13" t="s">
        <v>74</v>
      </c>
      <c r="AY1226" s="243" t="s">
        <v>135</v>
      </c>
    </row>
    <row r="1227" s="14" customFormat="1">
      <c r="A1227" s="14"/>
      <c r="B1227" s="244"/>
      <c r="C1227" s="245"/>
      <c r="D1227" s="235" t="s">
        <v>147</v>
      </c>
      <c r="E1227" s="246" t="s">
        <v>19</v>
      </c>
      <c r="F1227" s="247" t="s">
        <v>854</v>
      </c>
      <c r="G1227" s="245"/>
      <c r="H1227" s="248">
        <v>0.54000000000000004</v>
      </c>
      <c r="I1227" s="249"/>
      <c r="J1227" s="245"/>
      <c r="K1227" s="245"/>
      <c r="L1227" s="250"/>
      <c r="M1227" s="251"/>
      <c r="N1227" s="252"/>
      <c r="O1227" s="252"/>
      <c r="P1227" s="252"/>
      <c r="Q1227" s="252"/>
      <c r="R1227" s="252"/>
      <c r="S1227" s="252"/>
      <c r="T1227" s="253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4" t="s">
        <v>147</v>
      </c>
      <c r="AU1227" s="254" t="s">
        <v>84</v>
      </c>
      <c r="AV1227" s="14" t="s">
        <v>84</v>
      </c>
      <c r="AW1227" s="14" t="s">
        <v>36</v>
      </c>
      <c r="AX1227" s="14" t="s">
        <v>74</v>
      </c>
      <c r="AY1227" s="254" t="s">
        <v>135</v>
      </c>
    </row>
    <row r="1228" s="13" customFormat="1">
      <c r="A1228" s="13"/>
      <c r="B1228" s="233"/>
      <c r="C1228" s="234"/>
      <c r="D1228" s="235" t="s">
        <v>147</v>
      </c>
      <c r="E1228" s="236" t="s">
        <v>19</v>
      </c>
      <c r="F1228" s="237" t="s">
        <v>438</v>
      </c>
      <c r="G1228" s="234"/>
      <c r="H1228" s="236" t="s">
        <v>19</v>
      </c>
      <c r="I1228" s="238"/>
      <c r="J1228" s="234"/>
      <c r="K1228" s="234"/>
      <c r="L1228" s="239"/>
      <c r="M1228" s="240"/>
      <c r="N1228" s="241"/>
      <c r="O1228" s="241"/>
      <c r="P1228" s="241"/>
      <c r="Q1228" s="241"/>
      <c r="R1228" s="241"/>
      <c r="S1228" s="241"/>
      <c r="T1228" s="242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43" t="s">
        <v>147</v>
      </c>
      <c r="AU1228" s="243" t="s">
        <v>84</v>
      </c>
      <c r="AV1228" s="13" t="s">
        <v>82</v>
      </c>
      <c r="AW1228" s="13" t="s">
        <v>36</v>
      </c>
      <c r="AX1228" s="13" t="s">
        <v>74</v>
      </c>
      <c r="AY1228" s="243" t="s">
        <v>135</v>
      </c>
    </row>
    <row r="1229" s="14" customFormat="1">
      <c r="A1229" s="14"/>
      <c r="B1229" s="244"/>
      <c r="C1229" s="245"/>
      <c r="D1229" s="235" t="s">
        <v>147</v>
      </c>
      <c r="E1229" s="246" t="s">
        <v>19</v>
      </c>
      <c r="F1229" s="247" t="s">
        <v>854</v>
      </c>
      <c r="G1229" s="245"/>
      <c r="H1229" s="248">
        <v>0.54000000000000004</v>
      </c>
      <c r="I1229" s="249"/>
      <c r="J1229" s="245"/>
      <c r="K1229" s="245"/>
      <c r="L1229" s="250"/>
      <c r="M1229" s="251"/>
      <c r="N1229" s="252"/>
      <c r="O1229" s="252"/>
      <c r="P1229" s="252"/>
      <c r="Q1229" s="252"/>
      <c r="R1229" s="252"/>
      <c r="S1229" s="252"/>
      <c r="T1229" s="253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54" t="s">
        <v>147</v>
      </c>
      <c r="AU1229" s="254" t="s">
        <v>84</v>
      </c>
      <c r="AV1229" s="14" t="s">
        <v>84</v>
      </c>
      <c r="AW1229" s="14" t="s">
        <v>36</v>
      </c>
      <c r="AX1229" s="14" t="s">
        <v>74</v>
      </c>
      <c r="AY1229" s="254" t="s">
        <v>135</v>
      </c>
    </row>
    <row r="1230" s="13" customFormat="1">
      <c r="A1230" s="13"/>
      <c r="B1230" s="233"/>
      <c r="C1230" s="234"/>
      <c r="D1230" s="235" t="s">
        <v>147</v>
      </c>
      <c r="E1230" s="236" t="s">
        <v>19</v>
      </c>
      <c r="F1230" s="237" t="s">
        <v>425</v>
      </c>
      <c r="G1230" s="234"/>
      <c r="H1230" s="236" t="s">
        <v>19</v>
      </c>
      <c r="I1230" s="238"/>
      <c r="J1230" s="234"/>
      <c r="K1230" s="234"/>
      <c r="L1230" s="239"/>
      <c r="M1230" s="240"/>
      <c r="N1230" s="241"/>
      <c r="O1230" s="241"/>
      <c r="P1230" s="241"/>
      <c r="Q1230" s="241"/>
      <c r="R1230" s="241"/>
      <c r="S1230" s="241"/>
      <c r="T1230" s="242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43" t="s">
        <v>147</v>
      </c>
      <c r="AU1230" s="243" t="s">
        <v>84</v>
      </c>
      <c r="AV1230" s="13" t="s">
        <v>82</v>
      </c>
      <c r="AW1230" s="13" t="s">
        <v>36</v>
      </c>
      <c r="AX1230" s="13" t="s">
        <v>74</v>
      </c>
      <c r="AY1230" s="243" t="s">
        <v>135</v>
      </c>
    </row>
    <row r="1231" s="14" customFormat="1">
      <c r="A1231" s="14"/>
      <c r="B1231" s="244"/>
      <c r="C1231" s="245"/>
      <c r="D1231" s="235" t="s">
        <v>147</v>
      </c>
      <c r="E1231" s="246" t="s">
        <v>19</v>
      </c>
      <c r="F1231" s="247" t="s">
        <v>854</v>
      </c>
      <c r="G1231" s="245"/>
      <c r="H1231" s="248">
        <v>0.54000000000000004</v>
      </c>
      <c r="I1231" s="249"/>
      <c r="J1231" s="245"/>
      <c r="K1231" s="245"/>
      <c r="L1231" s="250"/>
      <c r="M1231" s="251"/>
      <c r="N1231" s="252"/>
      <c r="O1231" s="252"/>
      <c r="P1231" s="252"/>
      <c r="Q1231" s="252"/>
      <c r="R1231" s="252"/>
      <c r="S1231" s="252"/>
      <c r="T1231" s="253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4" t="s">
        <v>147</v>
      </c>
      <c r="AU1231" s="254" t="s">
        <v>84</v>
      </c>
      <c r="AV1231" s="14" t="s">
        <v>84</v>
      </c>
      <c r="AW1231" s="14" t="s">
        <v>36</v>
      </c>
      <c r="AX1231" s="14" t="s">
        <v>74</v>
      </c>
      <c r="AY1231" s="254" t="s">
        <v>135</v>
      </c>
    </row>
    <row r="1232" s="15" customFormat="1">
      <c r="A1232" s="15"/>
      <c r="B1232" s="255"/>
      <c r="C1232" s="256"/>
      <c r="D1232" s="235" t="s">
        <v>147</v>
      </c>
      <c r="E1232" s="257" t="s">
        <v>19</v>
      </c>
      <c r="F1232" s="258" t="s">
        <v>152</v>
      </c>
      <c r="G1232" s="256"/>
      <c r="H1232" s="259">
        <v>2.1600000000000001</v>
      </c>
      <c r="I1232" s="260"/>
      <c r="J1232" s="256"/>
      <c r="K1232" s="256"/>
      <c r="L1232" s="261"/>
      <c r="M1232" s="262"/>
      <c r="N1232" s="263"/>
      <c r="O1232" s="263"/>
      <c r="P1232" s="263"/>
      <c r="Q1232" s="263"/>
      <c r="R1232" s="263"/>
      <c r="S1232" s="263"/>
      <c r="T1232" s="264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T1232" s="265" t="s">
        <v>147</v>
      </c>
      <c r="AU1232" s="265" t="s">
        <v>84</v>
      </c>
      <c r="AV1232" s="15" t="s">
        <v>143</v>
      </c>
      <c r="AW1232" s="15" t="s">
        <v>36</v>
      </c>
      <c r="AX1232" s="15" t="s">
        <v>82</v>
      </c>
      <c r="AY1232" s="265" t="s">
        <v>135</v>
      </c>
    </row>
    <row r="1233" s="14" customFormat="1">
      <c r="A1233" s="14"/>
      <c r="B1233" s="244"/>
      <c r="C1233" s="245"/>
      <c r="D1233" s="235" t="s">
        <v>147</v>
      </c>
      <c r="E1233" s="245"/>
      <c r="F1233" s="247" t="s">
        <v>859</v>
      </c>
      <c r="G1233" s="245"/>
      <c r="H1233" s="248">
        <v>2.3759999999999999</v>
      </c>
      <c r="I1233" s="249"/>
      <c r="J1233" s="245"/>
      <c r="K1233" s="245"/>
      <c r="L1233" s="250"/>
      <c r="M1233" s="251"/>
      <c r="N1233" s="252"/>
      <c r="O1233" s="252"/>
      <c r="P1233" s="252"/>
      <c r="Q1233" s="252"/>
      <c r="R1233" s="252"/>
      <c r="S1233" s="252"/>
      <c r="T1233" s="253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54" t="s">
        <v>147</v>
      </c>
      <c r="AU1233" s="254" t="s">
        <v>84</v>
      </c>
      <c r="AV1233" s="14" t="s">
        <v>84</v>
      </c>
      <c r="AW1233" s="14" t="s">
        <v>4</v>
      </c>
      <c r="AX1233" s="14" t="s">
        <v>82</v>
      </c>
      <c r="AY1233" s="254" t="s">
        <v>135</v>
      </c>
    </row>
    <row r="1234" s="2" customFormat="1" ht="16.5" customHeight="1">
      <c r="A1234" s="41"/>
      <c r="B1234" s="42"/>
      <c r="C1234" s="215" t="s">
        <v>860</v>
      </c>
      <c r="D1234" s="215" t="s">
        <v>138</v>
      </c>
      <c r="E1234" s="216" t="s">
        <v>861</v>
      </c>
      <c r="F1234" s="217" t="s">
        <v>862</v>
      </c>
      <c r="G1234" s="218" t="s">
        <v>211</v>
      </c>
      <c r="H1234" s="219">
        <v>13.75</v>
      </c>
      <c r="I1234" s="220"/>
      <c r="J1234" s="221">
        <f>ROUND(I1234*H1234,2)</f>
        <v>0</v>
      </c>
      <c r="K1234" s="217" t="s">
        <v>142</v>
      </c>
      <c r="L1234" s="47"/>
      <c r="M1234" s="222" t="s">
        <v>19</v>
      </c>
      <c r="N1234" s="223" t="s">
        <v>45</v>
      </c>
      <c r="O1234" s="87"/>
      <c r="P1234" s="224">
        <f>O1234*H1234</f>
        <v>0</v>
      </c>
      <c r="Q1234" s="224">
        <v>0.00020000000000000001</v>
      </c>
      <c r="R1234" s="224">
        <f>Q1234*H1234</f>
        <v>0.0027500000000000003</v>
      </c>
      <c r="S1234" s="224">
        <v>0</v>
      </c>
      <c r="T1234" s="225">
        <f>S1234*H1234</f>
        <v>0</v>
      </c>
      <c r="U1234" s="41"/>
      <c r="V1234" s="41"/>
      <c r="W1234" s="41"/>
      <c r="X1234" s="41"/>
      <c r="Y1234" s="41"/>
      <c r="Z1234" s="41"/>
      <c r="AA1234" s="41"/>
      <c r="AB1234" s="41"/>
      <c r="AC1234" s="41"/>
      <c r="AD1234" s="41"/>
      <c r="AE1234" s="41"/>
      <c r="AR1234" s="226" t="s">
        <v>278</v>
      </c>
      <c r="AT1234" s="226" t="s">
        <v>138</v>
      </c>
      <c r="AU1234" s="226" t="s">
        <v>84</v>
      </c>
      <c r="AY1234" s="20" t="s">
        <v>135</v>
      </c>
      <c r="BE1234" s="227">
        <f>IF(N1234="základní",J1234,0)</f>
        <v>0</v>
      </c>
      <c r="BF1234" s="227">
        <f>IF(N1234="snížená",J1234,0)</f>
        <v>0</v>
      </c>
      <c r="BG1234" s="227">
        <f>IF(N1234="zákl. přenesená",J1234,0)</f>
        <v>0</v>
      </c>
      <c r="BH1234" s="227">
        <f>IF(N1234="sníž. přenesená",J1234,0)</f>
        <v>0</v>
      </c>
      <c r="BI1234" s="227">
        <f>IF(N1234="nulová",J1234,0)</f>
        <v>0</v>
      </c>
      <c r="BJ1234" s="20" t="s">
        <v>82</v>
      </c>
      <c r="BK1234" s="227">
        <f>ROUND(I1234*H1234,2)</f>
        <v>0</v>
      </c>
      <c r="BL1234" s="20" t="s">
        <v>278</v>
      </c>
      <c r="BM1234" s="226" t="s">
        <v>863</v>
      </c>
    </row>
    <row r="1235" s="2" customFormat="1">
      <c r="A1235" s="41"/>
      <c r="B1235" s="42"/>
      <c r="C1235" s="43"/>
      <c r="D1235" s="228" t="s">
        <v>145</v>
      </c>
      <c r="E1235" s="43"/>
      <c r="F1235" s="229" t="s">
        <v>864</v>
      </c>
      <c r="G1235" s="43"/>
      <c r="H1235" s="43"/>
      <c r="I1235" s="230"/>
      <c r="J1235" s="43"/>
      <c r="K1235" s="43"/>
      <c r="L1235" s="47"/>
      <c r="M1235" s="231"/>
      <c r="N1235" s="232"/>
      <c r="O1235" s="87"/>
      <c r="P1235" s="87"/>
      <c r="Q1235" s="87"/>
      <c r="R1235" s="87"/>
      <c r="S1235" s="87"/>
      <c r="T1235" s="88"/>
      <c r="U1235" s="41"/>
      <c r="V1235" s="41"/>
      <c r="W1235" s="41"/>
      <c r="X1235" s="41"/>
      <c r="Y1235" s="41"/>
      <c r="Z1235" s="41"/>
      <c r="AA1235" s="41"/>
      <c r="AB1235" s="41"/>
      <c r="AC1235" s="41"/>
      <c r="AD1235" s="41"/>
      <c r="AE1235" s="41"/>
      <c r="AT1235" s="20" t="s">
        <v>145</v>
      </c>
      <c r="AU1235" s="20" t="s">
        <v>84</v>
      </c>
    </row>
    <row r="1236" s="13" customFormat="1">
      <c r="A1236" s="13"/>
      <c r="B1236" s="233"/>
      <c r="C1236" s="234"/>
      <c r="D1236" s="235" t="s">
        <v>147</v>
      </c>
      <c r="E1236" s="236" t="s">
        <v>19</v>
      </c>
      <c r="F1236" s="237" t="s">
        <v>366</v>
      </c>
      <c r="G1236" s="234"/>
      <c r="H1236" s="236" t="s">
        <v>19</v>
      </c>
      <c r="I1236" s="238"/>
      <c r="J1236" s="234"/>
      <c r="K1236" s="234"/>
      <c r="L1236" s="239"/>
      <c r="M1236" s="240"/>
      <c r="N1236" s="241"/>
      <c r="O1236" s="241"/>
      <c r="P1236" s="241"/>
      <c r="Q1236" s="241"/>
      <c r="R1236" s="241"/>
      <c r="S1236" s="241"/>
      <c r="T1236" s="242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43" t="s">
        <v>147</v>
      </c>
      <c r="AU1236" s="243" t="s">
        <v>84</v>
      </c>
      <c r="AV1236" s="13" t="s">
        <v>82</v>
      </c>
      <c r="AW1236" s="13" t="s">
        <v>36</v>
      </c>
      <c r="AX1236" s="13" t="s">
        <v>74</v>
      </c>
      <c r="AY1236" s="243" t="s">
        <v>135</v>
      </c>
    </row>
    <row r="1237" s="13" customFormat="1">
      <c r="A1237" s="13"/>
      <c r="B1237" s="233"/>
      <c r="C1237" s="234"/>
      <c r="D1237" s="235" t="s">
        <v>147</v>
      </c>
      <c r="E1237" s="236" t="s">
        <v>19</v>
      </c>
      <c r="F1237" s="237" t="s">
        <v>412</v>
      </c>
      <c r="G1237" s="234"/>
      <c r="H1237" s="236" t="s">
        <v>19</v>
      </c>
      <c r="I1237" s="238"/>
      <c r="J1237" s="234"/>
      <c r="K1237" s="234"/>
      <c r="L1237" s="239"/>
      <c r="M1237" s="240"/>
      <c r="N1237" s="241"/>
      <c r="O1237" s="241"/>
      <c r="P1237" s="241"/>
      <c r="Q1237" s="241"/>
      <c r="R1237" s="241"/>
      <c r="S1237" s="241"/>
      <c r="T1237" s="242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43" t="s">
        <v>147</v>
      </c>
      <c r="AU1237" s="243" t="s">
        <v>84</v>
      </c>
      <c r="AV1237" s="13" t="s">
        <v>82</v>
      </c>
      <c r="AW1237" s="13" t="s">
        <v>36</v>
      </c>
      <c r="AX1237" s="13" t="s">
        <v>74</v>
      </c>
      <c r="AY1237" s="243" t="s">
        <v>135</v>
      </c>
    </row>
    <row r="1238" s="14" customFormat="1">
      <c r="A1238" s="14"/>
      <c r="B1238" s="244"/>
      <c r="C1238" s="245"/>
      <c r="D1238" s="235" t="s">
        <v>147</v>
      </c>
      <c r="E1238" s="246" t="s">
        <v>19</v>
      </c>
      <c r="F1238" s="247" t="s">
        <v>865</v>
      </c>
      <c r="G1238" s="245"/>
      <c r="H1238" s="248">
        <v>3</v>
      </c>
      <c r="I1238" s="249"/>
      <c r="J1238" s="245"/>
      <c r="K1238" s="245"/>
      <c r="L1238" s="250"/>
      <c r="M1238" s="251"/>
      <c r="N1238" s="252"/>
      <c r="O1238" s="252"/>
      <c r="P1238" s="252"/>
      <c r="Q1238" s="252"/>
      <c r="R1238" s="252"/>
      <c r="S1238" s="252"/>
      <c r="T1238" s="253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54" t="s">
        <v>147</v>
      </c>
      <c r="AU1238" s="254" t="s">
        <v>84</v>
      </c>
      <c r="AV1238" s="14" t="s">
        <v>84</v>
      </c>
      <c r="AW1238" s="14" t="s">
        <v>36</v>
      </c>
      <c r="AX1238" s="14" t="s">
        <v>74</v>
      </c>
      <c r="AY1238" s="254" t="s">
        <v>135</v>
      </c>
    </row>
    <row r="1239" s="14" customFormat="1">
      <c r="A1239" s="14"/>
      <c r="B1239" s="244"/>
      <c r="C1239" s="245"/>
      <c r="D1239" s="235" t="s">
        <v>147</v>
      </c>
      <c r="E1239" s="246" t="s">
        <v>19</v>
      </c>
      <c r="F1239" s="247" t="s">
        <v>865</v>
      </c>
      <c r="G1239" s="245"/>
      <c r="H1239" s="248">
        <v>3</v>
      </c>
      <c r="I1239" s="249"/>
      <c r="J1239" s="245"/>
      <c r="K1239" s="245"/>
      <c r="L1239" s="250"/>
      <c r="M1239" s="251"/>
      <c r="N1239" s="252"/>
      <c r="O1239" s="252"/>
      <c r="P1239" s="252"/>
      <c r="Q1239" s="252"/>
      <c r="R1239" s="252"/>
      <c r="S1239" s="252"/>
      <c r="T1239" s="253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4" t="s">
        <v>147</v>
      </c>
      <c r="AU1239" s="254" t="s">
        <v>84</v>
      </c>
      <c r="AV1239" s="14" t="s">
        <v>84</v>
      </c>
      <c r="AW1239" s="14" t="s">
        <v>36</v>
      </c>
      <c r="AX1239" s="14" t="s">
        <v>74</v>
      </c>
      <c r="AY1239" s="254" t="s">
        <v>135</v>
      </c>
    </row>
    <row r="1240" s="13" customFormat="1">
      <c r="A1240" s="13"/>
      <c r="B1240" s="233"/>
      <c r="C1240" s="234"/>
      <c r="D1240" s="235" t="s">
        <v>147</v>
      </c>
      <c r="E1240" s="236" t="s">
        <v>19</v>
      </c>
      <c r="F1240" s="237" t="s">
        <v>436</v>
      </c>
      <c r="G1240" s="234"/>
      <c r="H1240" s="236" t="s">
        <v>19</v>
      </c>
      <c r="I1240" s="238"/>
      <c r="J1240" s="234"/>
      <c r="K1240" s="234"/>
      <c r="L1240" s="239"/>
      <c r="M1240" s="240"/>
      <c r="N1240" s="241"/>
      <c r="O1240" s="241"/>
      <c r="P1240" s="241"/>
      <c r="Q1240" s="241"/>
      <c r="R1240" s="241"/>
      <c r="S1240" s="241"/>
      <c r="T1240" s="242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43" t="s">
        <v>147</v>
      </c>
      <c r="AU1240" s="243" t="s">
        <v>84</v>
      </c>
      <c r="AV1240" s="13" t="s">
        <v>82</v>
      </c>
      <c r="AW1240" s="13" t="s">
        <v>36</v>
      </c>
      <c r="AX1240" s="13" t="s">
        <v>74</v>
      </c>
      <c r="AY1240" s="243" t="s">
        <v>135</v>
      </c>
    </row>
    <row r="1241" s="14" customFormat="1">
      <c r="A1241" s="14"/>
      <c r="B1241" s="244"/>
      <c r="C1241" s="245"/>
      <c r="D1241" s="235" t="s">
        <v>147</v>
      </c>
      <c r="E1241" s="246" t="s">
        <v>19</v>
      </c>
      <c r="F1241" s="247" t="s">
        <v>836</v>
      </c>
      <c r="G1241" s="245"/>
      <c r="H1241" s="248">
        <v>0.94999999999999996</v>
      </c>
      <c r="I1241" s="249"/>
      <c r="J1241" s="245"/>
      <c r="K1241" s="245"/>
      <c r="L1241" s="250"/>
      <c r="M1241" s="251"/>
      <c r="N1241" s="252"/>
      <c r="O1241" s="252"/>
      <c r="P1241" s="252"/>
      <c r="Q1241" s="252"/>
      <c r="R1241" s="252"/>
      <c r="S1241" s="252"/>
      <c r="T1241" s="253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54" t="s">
        <v>147</v>
      </c>
      <c r="AU1241" s="254" t="s">
        <v>84</v>
      </c>
      <c r="AV1241" s="14" t="s">
        <v>84</v>
      </c>
      <c r="AW1241" s="14" t="s">
        <v>36</v>
      </c>
      <c r="AX1241" s="14" t="s">
        <v>74</v>
      </c>
      <c r="AY1241" s="254" t="s">
        <v>135</v>
      </c>
    </row>
    <row r="1242" s="13" customFormat="1">
      <c r="A1242" s="13"/>
      <c r="B1242" s="233"/>
      <c r="C1242" s="234"/>
      <c r="D1242" s="235" t="s">
        <v>147</v>
      </c>
      <c r="E1242" s="236" t="s">
        <v>19</v>
      </c>
      <c r="F1242" s="237" t="s">
        <v>438</v>
      </c>
      <c r="G1242" s="234"/>
      <c r="H1242" s="236" t="s">
        <v>19</v>
      </c>
      <c r="I1242" s="238"/>
      <c r="J1242" s="234"/>
      <c r="K1242" s="234"/>
      <c r="L1242" s="239"/>
      <c r="M1242" s="240"/>
      <c r="N1242" s="241"/>
      <c r="O1242" s="241"/>
      <c r="P1242" s="241"/>
      <c r="Q1242" s="241"/>
      <c r="R1242" s="241"/>
      <c r="S1242" s="241"/>
      <c r="T1242" s="242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3" t="s">
        <v>147</v>
      </c>
      <c r="AU1242" s="243" t="s">
        <v>84</v>
      </c>
      <c r="AV1242" s="13" t="s">
        <v>82</v>
      </c>
      <c r="AW1242" s="13" t="s">
        <v>36</v>
      </c>
      <c r="AX1242" s="13" t="s">
        <v>74</v>
      </c>
      <c r="AY1242" s="243" t="s">
        <v>135</v>
      </c>
    </row>
    <row r="1243" s="14" customFormat="1">
      <c r="A1243" s="14"/>
      <c r="B1243" s="244"/>
      <c r="C1243" s="245"/>
      <c r="D1243" s="235" t="s">
        <v>147</v>
      </c>
      <c r="E1243" s="246" t="s">
        <v>19</v>
      </c>
      <c r="F1243" s="247" t="s">
        <v>837</v>
      </c>
      <c r="G1243" s="245"/>
      <c r="H1243" s="248">
        <v>1.3500000000000001</v>
      </c>
      <c r="I1243" s="249"/>
      <c r="J1243" s="245"/>
      <c r="K1243" s="245"/>
      <c r="L1243" s="250"/>
      <c r="M1243" s="251"/>
      <c r="N1243" s="252"/>
      <c r="O1243" s="252"/>
      <c r="P1243" s="252"/>
      <c r="Q1243" s="252"/>
      <c r="R1243" s="252"/>
      <c r="S1243" s="252"/>
      <c r="T1243" s="253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54" t="s">
        <v>147</v>
      </c>
      <c r="AU1243" s="254" t="s">
        <v>84</v>
      </c>
      <c r="AV1243" s="14" t="s">
        <v>84</v>
      </c>
      <c r="AW1243" s="14" t="s">
        <v>36</v>
      </c>
      <c r="AX1243" s="14" t="s">
        <v>74</v>
      </c>
      <c r="AY1243" s="254" t="s">
        <v>135</v>
      </c>
    </row>
    <row r="1244" s="13" customFormat="1">
      <c r="A1244" s="13"/>
      <c r="B1244" s="233"/>
      <c r="C1244" s="234"/>
      <c r="D1244" s="235" t="s">
        <v>147</v>
      </c>
      <c r="E1244" s="236" t="s">
        <v>19</v>
      </c>
      <c r="F1244" s="237" t="s">
        <v>469</v>
      </c>
      <c r="G1244" s="234"/>
      <c r="H1244" s="236" t="s">
        <v>19</v>
      </c>
      <c r="I1244" s="238"/>
      <c r="J1244" s="234"/>
      <c r="K1244" s="234"/>
      <c r="L1244" s="239"/>
      <c r="M1244" s="240"/>
      <c r="N1244" s="241"/>
      <c r="O1244" s="241"/>
      <c r="P1244" s="241"/>
      <c r="Q1244" s="241"/>
      <c r="R1244" s="241"/>
      <c r="S1244" s="241"/>
      <c r="T1244" s="242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43" t="s">
        <v>147</v>
      </c>
      <c r="AU1244" s="243" t="s">
        <v>84</v>
      </c>
      <c r="AV1244" s="13" t="s">
        <v>82</v>
      </c>
      <c r="AW1244" s="13" t="s">
        <v>36</v>
      </c>
      <c r="AX1244" s="13" t="s">
        <v>74</v>
      </c>
      <c r="AY1244" s="243" t="s">
        <v>135</v>
      </c>
    </row>
    <row r="1245" s="14" customFormat="1">
      <c r="A1245" s="14"/>
      <c r="B1245" s="244"/>
      <c r="C1245" s="245"/>
      <c r="D1245" s="235" t="s">
        <v>147</v>
      </c>
      <c r="E1245" s="246" t="s">
        <v>19</v>
      </c>
      <c r="F1245" s="247" t="s">
        <v>836</v>
      </c>
      <c r="G1245" s="245"/>
      <c r="H1245" s="248">
        <v>0.94999999999999996</v>
      </c>
      <c r="I1245" s="249"/>
      <c r="J1245" s="245"/>
      <c r="K1245" s="245"/>
      <c r="L1245" s="250"/>
      <c r="M1245" s="251"/>
      <c r="N1245" s="252"/>
      <c r="O1245" s="252"/>
      <c r="P1245" s="252"/>
      <c r="Q1245" s="252"/>
      <c r="R1245" s="252"/>
      <c r="S1245" s="252"/>
      <c r="T1245" s="253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54" t="s">
        <v>147</v>
      </c>
      <c r="AU1245" s="254" t="s">
        <v>84</v>
      </c>
      <c r="AV1245" s="14" t="s">
        <v>84</v>
      </c>
      <c r="AW1245" s="14" t="s">
        <v>36</v>
      </c>
      <c r="AX1245" s="14" t="s">
        <v>74</v>
      </c>
      <c r="AY1245" s="254" t="s">
        <v>135</v>
      </c>
    </row>
    <row r="1246" s="13" customFormat="1">
      <c r="A1246" s="13"/>
      <c r="B1246" s="233"/>
      <c r="C1246" s="234"/>
      <c r="D1246" s="235" t="s">
        <v>147</v>
      </c>
      <c r="E1246" s="236" t="s">
        <v>19</v>
      </c>
      <c r="F1246" s="237" t="s">
        <v>425</v>
      </c>
      <c r="G1246" s="234"/>
      <c r="H1246" s="236" t="s">
        <v>19</v>
      </c>
      <c r="I1246" s="238"/>
      <c r="J1246" s="234"/>
      <c r="K1246" s="234"/>
      <c r="L1246" s="239"/>
      <c r="M1246" s="240"/>
      <c r="N1246" s="241"/>
      <c r="O1246" s="241"/>
      <c r="P1246" s="241"/>
      <c r="Q1246" s="241"/>
      <c r="R1246" s="241"/>
      <c r="S1246" s="241"/>
      <c r="T1246" s="242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43" t="s">
        <v>147</v>
      </c>
      <c r="AU1246" s="243" t="s">
        <v>84</v>
      </c>
      <c r="AV1246" s="13" t="s">
        <v>82</v>
      </c>
      <c r="AW1246" s="13" t="s">
        <v>36</v>
      </c>
      <c r="AX1246" s="13" t="s">
        <v>74</v>
      </c>
      <c r="AY1246" s="243" t="s">
        <v>135</v>
      </c>
    </row>
    <row r="1247" s="14" customFormat="1">
      <c r="A1247" s="14"/>
      <c r="B1247" s="244"/>
      <c r="C1247" s="245"/>
      <c r="D1247" s="235" t="s">
        <v>147</v>
      </c>
      <c r="E1247" s="246" t="s">
        <v>19</v>
      </c>
      <c r="F1247" s="247" t="s">
        <v>865</v>
      </c>
      <c r="G1247" s="245"/>
      <c r="H1247" s="248">
        <v>3</v>
      </c>
      <c r="I1247" s="249"/>
      <c r="J1247" s="245"/>
      <c r="K1247" s="245"/>
      <c r="L1247" s="250"/>
      <c r="M1247" s="251"/>
      <c r="N1247" s="252"/>
      <c r="O1247" s="252"/>
      <c r="P1247" s="252"/>
      <c r="Q1247" s="252"/>
      <c r="R1247" s="252"/>
      <c r="S1247" s="252"/>
      <c r="T1247" s="253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4" t="s">
        <v>147</v>
      </c>
      <c r="AU1247" s="254" t="s">
        <v>84</v>
      </c>
      <c r="AV1247" s="14" t="s">
        <v>84</v>
      </c>
      <c r="AW1247" s="14" t="s">
        <v>36</v>
      </c>
      <c r="AX1247" s="14" t="s">
        <v>74</v>
      </c>
      <c r="AY1247" s="254" t="s">
        <v>135</v>
      </c>
    </row>
    <row r="1248" s="14" customFormat="1">
      <c r="A1248" s="14"/>
      <c r="B1248" s="244"/>
      <c r="C1248" s="245"/>
      <c r="D1248" s="235" t="s">
        <v>147</v>
      </c>
      <c r="E1248" s="246" t="s">
        <v>19</v>
      </c>
      <c r="F1248" s="247" t="s">
        <v>866</v>
      </c>
      <c r="G1248" s="245"/>
      <c r="H1248" s="248">
        <v>1.5</v>
      </c>
      <c r="I1248" s="249"/>
      <c r="J1248" s="245"/>
      <c r="K1248" s="245"/>
      <c r="L1248" s="250"/>
      <c r="M1248" s="251"/>
      <c r="N1248" s="252"/>
      <c r="O1248" s="252"/>
      <c r="P1248" s="252"/>
      <c r="Q1248" s="252"/>
      <c r="R1248" s="252"/>
      <c r="S1248" s="252"/>
      <c r="T1248" s="253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54" t="s">
        <v>147</v>
      </c>
      <c r="AU1248" s="254" t="s">
        <v>84</v>
      </c>
      <c r="AV1248" s="14" t="s">
        <v>84</v>
      </c>
      <c r="AW1248" s="14" t="s">
        <v>36</v>
      </c>
      <c r="AX1248" s="14" t="s">
        <v>74</v>
      </c>
      <c r="AY1248" s="254" t="s">
        <v>135</v>
      </c>
    </row>
    <row r="1249" s="15" customFormat="1">
      <c r="A1249" s="15"/>
      <c r="B1249" s="255"/>
      <c r="C1249" s="256"/>
      <c r="D1249" s="235" t="s">
        <v>147</v>
      </c>
      <c r="E1249" s="257" t="s">
        <v>19</v>
      </c>
      <c r="F1249" s="258" t="s">
        <v>152</v>
      </c>
      <c r="G1249" s="256"/>
      <c r="H1249" s="259">
        <v>13.75</v>
      </c>
      <c r="I1249" s="260"/>
      <c r="J1249" s="256"/>
      <c r="K1249" s="256"/>
      <c r="L1249" s="261"/>
      <c r="M1249" s="262"/>
      <c r="N1249" s="263"/>
      <c r="O1249" s="263"/>
      <c r="P1249" s="263"/>
      <c r="Q1249" s="263"/>
      <c r="R1249" s="263"/>
      <c r="S1249" s="263"/>
      <c r="T1249" s="264"/>
      <c r="U1249" s="15"/>
      <c r="V1249" s="15"/>
      <c r="W1249" s="15"/>
      <c r="X1249" s="15"/>
      <c r="Y1249" s="15"/>
      <c r="Z1249" s="15"/>
      <c r="AA1249" s="15"/>
      <c r="AB1249" s="15"/>
      <c r="AC1249" s="15"/>
      <c r="AD1249" s="15"/>
      <c r="AE1249" s="15"/>
      <c r="AT1249" s="265" t="s">
        <v>147</v>
      </c>
      <c r="AU1249" s="265" t="s">
        <v>84</v>
      </c>
      <c r="AV1249" s="15" t="s">
        <v>143</v>
      </c>
      <c r="AW1249" s="15" t="s">
        <v>36</v>
      </c>
      <c r="AX1249" s="15" t="s">
        <v>82</v>
      </c>
      <c r="AY1249" s="265" t="s">
        <v>135</v>
      </c>
    </row>
    <row r="1250" s="2" customFormat="1" ht="16.5" customHeight="1">
      <c r="A1250" s="41"/>
      <c r="B1250" s="42"/>
      <c r="C1250" s="283" t="s">
        <v>867</v>
      </c>
      <c r="D1250" s="283" t="s">
        <v>367</v>
      </c>
      <c r="E1250" s="284" t="s">
        <v>868</v>
      </c>
      <c r="F1250" s="285" t="s">
        <v>869</v>
      </c>
      <c r="G1250" s="286" t="s">
        <v>211</v>
      </c>
      <c r="H1250" s="287">
        <v>14.438000000000001</v>
      </c>
      <c r="I1250" s="288"/>
      <c r="J1250" s="289">
        <f>ROUND(I1250*H1250,2)</f>
        <v>0</v>
      </c>
      <c r="K1250" s="285" t="s">
        <v>142</v>
      </c>
      <c r="L1250" s="290"/>
      <c r="M1250" s="291" t="s">
        <v>19</v>
      </c>
      <c r="N1250" s="292" t="s">
        <v>45</v>
      </c>
      <c r="O1250" s="87"/>
      <c r="P1250" s="224">
        <f>O1250*H1250</f>
        <v>0</v>
      </c>
      <c r="Q1250" s="224">
        <v>0.00029999999999999997</v>
      </c>
      <c r="R1250" s="224">
        <f>Q1250*H1250</f>
        <v>0.0043314</v>
      </c>
      <c r="S1250" s="224">
        <v>0</v>
      </c>
      <c r="T1250" s="225">
        <f>S1250*H1250</f>
        <v>0</v>
      </c>
      <c r="U1250" s="41"/>
      <c r="V1250" s="41"/>
      <c r="W1250" s="41"/>
      <c r="X1250" s="41"/>
      <c r="Y1250" s="41"/>
      <c r="Z1250" s="41"/>
      <c r="AA1250" s="41"/>
      <c r="AB1250" s="41"/>
      <c r="AC1250" s="41"/>
      <c r="AD1250" s="41"/>
      <c r="AE1250" s="41"/>
      <c r="AR1250" s="226" t="s">
        <v>572</v>
      </c>
      <c r="AT1250" s="226" t="s">
        <v>367</v>
      </c>
      <c r="AU1250" s="226" t="s">
        <v>84</v>
      </c>
      <c r="AY1250" s="20" t="s">
        <v>135</v>
      </c>
      <c r="BE1250" s="227">
        <f>IF(N1250="základní",J1250,0)</f>
        <v>0</v>
      </c>
      <c r="BF1250" s="227">
        <f>IF(N1250="snížená",J1250,0)</f>
        <v>0</v>
      </c>
      <c r="BG1250" s="227">
        <f>IF(N1250="zákl. přenesená",J1250,0)</f>
        <v>0</v>
      </c>
      <c r="BH1250" s="227">
        <f>IF(N1250="sníž. přenesená",J1250,0)</f>
        <v>0</v>
      </c>
      <c r="BI1250" s="227">
        <f>IF(N1250="nulová",J1250,0)</f>
        <v>0</v>
      </c>
      <c r="BJ1250" s="20" t="s">
        <v>82</v>
      </c>
      <c r="BK1250" s="227">
        <f>ROUND(I1250*H1250,2)</f>
        <v>0</v>
      </c>
      <c r="BL1250" s="20" t="s">
        <v>278</v>
      </c>
      <c r="BM1250" s="226" t="s">
        <v>870</v>
      </c>
    </row>
    <row r="1251" s="13" customFormat="1">
      <c r="A1251" s="13"/>
      <c r="B1251" s="233"/>
      <c r="C1251" s="234"/>
      <c r="D1251" s="235" t="s">
        <v>147</v>
      </c>
      <c r="E1251" s="236" t="s">
        <v>19</v>
      </c>
      <c r="F1251" s="237" t="s">
        <v>366</v>
      </c>
      <c r="G1251" s="234"/>
      <c r="H1251" s="236" t="s">
        <v>19</v>
      </c>
      <c r="I1251" s="238"/>
      <c r="J1251" s="234"/>
      <c r="K1251" s="234"/>
      <c r="L1251" s="239"/>
      <c r="M1251" s="240"/>
      <c r="N1251" s="241"/>
      <c r="O1251" s="241"/>
      <c r="P1251" s="241"/>
      <c r="Q1251" s="241"/>
      <c r="R1251" s="241"/>
      <c r="S1251" s="241"/>
      <c r="T1251" s="242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3" t="s">
        <v>147</v>
      </c>
      <c r="AU1251" s="243" t="s">
        <v>84</v>
      </c>
      <c r="AV1251" s="13" t="s">
        <v>82</v>
      </c>
      <c r="AW1251" s="13" t="s">
        <v>36</v>
      </c>
      <c r="AX1251" s="13" t="s">
        <v>74</v>
      </c>
      <c r="AY1251" s="243" t="s">
        <v>135</v>
      </c>
    </row>
    <row r="1252" s="13" customFormat="1">
      <c r="A1252" s="13"/>
      <c r="B1252" s="233"/>
      <c r="C1252" s="234"/>
      <c r="D1252" s="235" t="s">
        <v>147</v>
      </c>
      <c r="E1252" s="236" t="s">
        <v>19</v>
      </c>
      <c r="F1252" s="237" t="s">
        <v>412</v>
      </c>
      <c r="G1252" s="234"/>
      <c r="H1252" s="236" t="s">
        <v>19</v>
      </c>
      <c r="I1252" s="238"/>
      <c r="J1252" s="234"/>
      <c r="K1252" s="234"/>
      <c r="L1252" s="239"/>
      <c r="M1252" s="240"/>
      <c r="N1252" s="241"/>
      <c r="O1252" s="241"/>
      <c r="P1252" s="241"/>
      <c r="Q1252" s="241"/>
      <c r="R1252" s="241"/>
      <c r="S1252" s="241"/>
      <c r="T1252" s="242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43" t="s">
        <v>147</v>
      </c>
      <c r="AU1252" s="243" t="s">
        <v>84</v>
      </c>
      <c r="AV1252" s="13" t="s">
        <v>82</v>
      </c>
      <c r="AW1252" s="13" t="s">
        <v>36</v>
      </c>
      <c r="AX1252" s="13" t="s">
        <v>74</v>
      </c>
      <c r="AY1252" s="243" t="s">
        <v>135</v>
      </c>
    </row>
    <row r="1253" s="14" customFormat="1">
      <c r="A1253" s="14"/>
      <c r="B1253" s="244"/>
      <c r="C1253" s="245"/>
      <c r="D1253" s="235" t="s">
        <v>147</v>
      </c>
      <c r="E1253" s="246" t="s">
        <v>19</v>
      </c>
      <c r="F1253" s="247" t="s">
        <v>865</v>
      </c>
      <c r="G1253" s="245"/>
      <c r="H1253" s="248">
        <v>3</v>
      </c>
      <c r="I1253" s="249"/>
      <c r="J1253" s="245"/>
      <c r="K1253" s="245"/>
      <c r="L1253" s="250"/>
      <c r="M1253" s="251"/>
      <c r="N1253" s="252"/>
      <c r="O1253" s="252"/>
      <c r="P1253" s="252"/>
      <c r="Q1253" s="252"/>
      <c r="R1253" s="252"/>
      <c r="S1253" s="252"/>
      <c r="T1253" s="253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54" t="s">
        <v>147</v>
      </c>
      <c r="AU1253" s="254" t="s">
        <v>84</v>
      </c>
      <c r="AV1253" s="14" t="s">
        <v>84</v>
      </c>
      <c r="AW1253" s="14" t="s">
        <v>36</v>
      </c>
      <c r="AX1253" s="14" t="s">
        <v>74</v>
      </c>
      <c r="AY1253" s="254" t="s">
        <v>135</v>
      </c>
    </row>
    <row r="1254" s="14" customFormat="1">
      <c r="A1254" s="14"/>
      <c r="B1254" s="244"/>
      <c r="C1254" s="245"/>
      <c r="D1254" s="235" t="s">
        <v>147</v>
      </c>
      <c r="E1254" s="246" t="s">
        <v>19</v>
      </c>
      <c r="F1254" s="247" t="s">
        <v>865</v>
      </c>
      <c r="G1254" s="245"/>
      <c r="H1254" s="248">
        <v>3</v>
      </c>
      <c r="I1254" s="249"/>
      <c r="J1254" s="245"/>
      <c r="K1254" s="245"/>
      <c r="L1254" s="250"/>
      <c r="M1254" s="251"/>
      <c r="N1254" s="252"/>
      <c r="O1254" s="252"/>
      <c r="P1254" s="252"/>
      <c r="Q1254" s="252"/>
      <c r="R1254" s="252"/>
      <c r="S1254" s="252"/>
      <c r="T1254" s="253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54" t="s">
        <v>147</v>
      </c>
      <c r="AU1254" s="254" t="s">
        <v>84</v>
      </c>
      <c r="AV1254" s="14" t="s">
        <v>84</v>
      </c>
      <c r="AW1254" s="14" t="s">
        <v>36</v>
      </c>
      <c r="AX1254" s="14" t="s">
        <v>74</v>
      </c>
      <c r="AY1254" s="254" t="s">
        <v>135</v>
      </c>
    </row>
    <row r="1255" s="13" customFormat="1">
      <c r="A1255" s="13"/>
      <c r="B1255" s="233"/>
      <c r="C1255" s="234"/>
      <c r="D1255" s="235" t="s">
        <v>147</v>
      </c>
      <c r="E1255" s="236" t="s">
        <v>19</v>
      </c>
      <c r="F1255" s="237" t="s">
        <v>436</v>
      </c>
      <c r="G1255" s="234"/>
      <c r="H1255" s="236" t="s">
        <v>19</v>
      </c>
      <c r="I1255" s="238"/>
      <c r="J1255" s="234"/>
      <c r="K1255" s="234"/>
      <c r="L1255" s="239"/>
      <c r="M1255" s="240"/>
      <c r="N1255" s="241"/>
      <c r="O1255" s="241"/>
      <c r="P1255" s="241"/>
      <c r="Q1255" s="241"/>
      <c r="R1255" s="241"/>
      <c r="S1255" s="241"/>
      <c r="T1255" s="242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3" t="s">
        <v>147</v>
      </c>
      <c r="AU1255" s="243" t="s">
        <v>84</v>
      </c>
      <c r="AV1255" s="13" t="s">
        <v>82</v>
      </c>
      <c r="AW1255" s="13" t="s">
        <v>36</v>
      </c>
      <c r="AX1255" s="13" t="s">
        <v>74</v>
      </c>
      <c r="AY1255" s="243" t="s">
        <v>135</v>
      </c>
    </row>
    <row r="1256" s="14" customFormat="1">
      <c r="A1256" s="14"/>
      <c r="B1256" s="244"/>
      <c r="C1256" s="245"/>
      <c r="D1256" s="235" t="s">
        <v>147</v>
      </c>
      <c r="E1256" s="246" t="s">
        <v>19</v>
      </c>
      <c r="F1256" s="247" t="s">
        <v>836</v>
      </c>
      <c r="G1256" s="245"/>
      <c r="H1256" s="248">
        <v>0.94999999999999996</v>
      </c>
      <c r="I1256" s="249"/>
      <c r="J1256" s="245"/>
      <c r="K1256" s="245"/>
      <c r="L1256" s="250"/>
      <c r="M1256" s="251"/>
      <c r="N1256" s="252"/>
      <c r="O1256" s="252"/>
      <c r="P1256" s="252"/>
      <c r="Q1256" s="252"/>
      <c r="R1256" s="252"/>
      <c r="S1256" s="252"/>
      <c r="T1256" s="253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54" t="s">
        <v>147</v>
      </c>
      <c r="AU1256" s="254" t="s">
        <v>84</v>
      </c>
      <c r="AV1256" s="14" t="s">
        <v>84</v>
      </c>
      <c r="AW1256" s="14" t="s">
        <v>36</v>
      </c>
      <c r="AX1256" s="14" t="s">
        <v>74</v>
      </c>
      <c r="AY1256" s="254" t="s">
        <v>135</v>
      </c>
    </row>
    <row r="1257" s="13" customFormat="1">
      <c r="A1257" s="13"/>
      <c r="B1257" s="233"/>
      <c r="C1257" s="234"/>
      <c r="D1257" s="235" t="s">
        <v>147</v>
      </c>
      <c r="E1257" s="236" t="s">
        <v>19</v>
      </c>
      <c r="F1257" s="237" t="s">
        <v>438</v>
      </c>
      <c r="G1257" s="234"/>
      <c r="H1257" s="236" t="s">
        <v>19</v>
      </c>
      <c r="I1257" s="238"/>
      <c r="J1257" s="234"/>
      <c r="K1257" s="234"/>
      <c r="L1257" s="239"/>
      <c r="M1257" s="240"/>
      <c r="N1257" s="241"/>
      <c r="O1257" s="241"/>
      <c r="P1257" s="241"/>
      <c r="Q1257" s="241"/>
      <c r="R1257" s="241"/>
      <c r="S1257" s="241"/>
      <c r="T1257" s="242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3" t="s">
        <v>147</v>
      </c>
      <c r="AU1257" s="243" t="s">
        <v>84</v>
      </c>
      <c r="AV1257" s="13" t="s">
        <v>82</v>
      </c>
      <c r="AW1257" s="13" t="s">
        <v>36</v>
      </c>
      <c r="AX1257" s="13" t="s">
        <v>74</v>
      </c>
      <c r="AY1257" s="243" t="s">
        <v>135</v>
      </c>
    </row>
    <row r="1258" s="14" customFormat="1">
      <c r="A1258" s="14"/>
      <c r="B1258" s="244"/>
      <c r="C1258" s="245"/>
      <c r="D1258" s="235" t="s">
        <v>147</v>
      </c>
      <c r="E1258" s="246" t="s">
        <v>19</v>
      </c>
      <c r="F1258" s="247" t="s">
        <v>837</v>
      </c>
      <c r="G1258" s="245"/>
      <c r="H1258" s="248">
        <v>1.3500000000000001</v>
      </c>
      <c r="I1258" s="249"/>
      <c r="J1258" s="245"/>
      <c r="K1258" s="245"/>
      <c r="L1258" s="250"/>
      <c r="M1258" s="251"/>
      <c r="N1258" s="252"/>
      <c r="O1258" s="252"/>
      <c r="P1258" s="252"/>
      <c r="Q1258" s="252"/>
      <c r="R1258" s="252"/>
      <c r="S1258" s="252"/>
      <c r="T1258" s="253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54" t="s">
        <v>147</v>
      </c>
      <c r="AU1258" s="254" t="s">
        <v>84</v>
      </c>
      <c r="AV1258" s="14" t="s">
        <v>84</v>
      </c>
      <c r="AW1258" s="14" t="s">
        <v>36</v>
      </c>
      <c r="AX1258" s="14" t="s">
        <v>74</v>
      </c>
      <c r="AY1258" s="254" t="s">
        <v>135</v>
      </c>
    </row>
    <row r="1259" s="13" customFormat="1">
      <c r="A1259" s="13"/>
      <c r="B1259" s="233"/>
      <c r="C1259" s="234"/>
      <c r="D1259" s="235" t="s">
        <v>147</v>
      </c>
      <c r="E1259" s="236" t="s">
        <v>19</v>
      </c>
      <c r="F1259" s="237" t="s">
        <v>469</v>
      </c>
      <c r="G1259" s="234"/>
      <c r="H1259" s="236" t="s">
        <v>19</v>
      </c>
      <c r="I1259" s="238"/>
      <c r="J1259" s="234"/>
      <c r="K1259" s="234"/>
      <c r="L1259" s="239"/>
      <c r="M1259" s="240"/>
      <c r="N1259" s="241"/>
      <c r="O1259" s="241"/>
      <c r="P1259" s="241"/>
      <c r="Q1259" s="241"/>
      <c r="R1259" s="241"/>
      <c r="S1259" s="241"/>
      <c r="T1259" s="242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43" t="s">
        <v>147</v>
      </c>
      <c r="AU1259" s="243" t="s">
        <v>84</v>
      </c>
      <c r="AV1259" s="13" t="s">
        <v>82</v>
      </c>
      <c r="AW1259" s="13" t="s">
        <v>36</v>
      </c>
      <c r="AX1259" s="13" t="s">
        <v>74</v>
      </c>
      <c r="AY1259" s="243" t="s">
        <v>135</v>
      </c>
    </row>
    <row r="1260" s="14" customFormat="1">
      <c r="A1260" s="14"/>
      <c r="B1260" s="244"/>
      <c r="C1260" s="245"/>
      <c r="D1260" s="235" t="s">
        <v>147</v>
      </c>
      <c r="E1260" s="246" t="s">
        <v>19</v>
      </c>
      <c r="F1260" s="247" t="s">
        <v>836</v>
      </c>
      <c r="G1260" s="245"/>
      <c r="H1260" s="248">
        <v>0.94999999999999996</v>
      </c>
      <c r="I1260" s="249"/>
      <c r="J1260" s="245"/>
      <c r="K1260" s="245"/>
      <c r="L1260" s="250"/>
      <c r="M1260" s="251"/>
      <c r="N1260" s="252"/>
      <c r="O1260" s="252"/>
      <c r="P1260" s="252"/>
      <c r="Q1260" s="252"/>
      <c r="R1260" s="252"/>
      <c r="S1260" s="252"/>
      <c r="T1260" s="253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54" t="s">
        <v>147</v>
      </c>
      <c r="AU1260" s="254" t="s">
        <v>84</v>
      </c>
      <c r="AV1260" s="14" t="s">
        <v>84</v>
      </c>
      <c r="AW1260" s="14" t="s">
        <v>36</v>
      </c>
      <c r="AX1260" s="14" t="s">
        <v>74</v>
      </c>
      <c r="AY1260" s="254" t="s">
        <v>135</v>
      </c>
    </row>
    <row r="1261" s="13" customFormat="1">
      <c r="A1261" s="13"/>
      <c r="B1261" s="233"/>
      <c r="C1261" s="234"/>
      <c r="D1261" s="235" t="s">
        <v>147</v>
      </c>
      <c r="E1261" s="236" t="s">
        <v>19</v>
      </c>
      <c r="F1261" s="237" t="s">
        <v>425</v>
      </c>
      <c r="G1261" s="234"/>
      <c r="H1261" s="236" t="s">
        <v>19</v>
      </c>
      <c r="I1261" s="238"/>
      <c r="J1261" s="234"/>
      <c r="K1261" s="234"/>
      <c r="L1261" s="239"/>
      <c r="M1261" s="240"/>
      <c r="N1261" s="241"/>
      <c r="O1261" s="241"/>
      <c r="P1261" s="241"/>
      <c r="Q1261" s="241"/>
      <c r="R1261" s="241"/>
      <c r="S1261" s="241"/>
      <c r="T1261" s="242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43" t="s">
        <v>147</v>
      </c>
      <c r="AU1261" s="243" t="s">
        <v>84</v>
      </c>
      <c r="AV1261" s="13" t="s">
        <v>82</v>
      </c>
      <c r="AW1261" s="13" t="s">
        <v>36</v>
      </c>
      <c r="AX1261" s="13" t="s">
        <v>74</v>
      </c>
      <c r="AY1261" s="243" t="s">
        <v>135</v>
      </c>
    </row>
    <row r="1262" s="14" customFormat="1">
      <c r="A1262" s="14"/>
      <c r="B1262" s="244"/>
      <c r="C1262" s="245"/>
      <c r="D1262" s="235" t="s">
        <v>147</v>
      </c>
      <c r="E1262" s="246" t="s">
        <v>19</v>
      </c>
      <c r="F1262" s="247" t="s">
        <v>865</v>
      </c>
      <c r="G1262" s="245"/>
      <c r="H1262" s="248">
        <v>3</v>
      </c>
      <c r="I1262" s="249"/>
      <c r="J1262" s="245"/>
      <c r="K1262" s="245"/>
      <c r="L1262" s="250"/>
      <c r="M1262" s="251"/>
      <c r="N1262" s="252"/>
      <c r="O1262" s="252"/>
      <c r="P1262" s="252"/>
      <c r="Q1262" s="252"/>
      <c r="R1262" s="252"/>
      <c r="S1262" s="252"/>
      <c r="T1262" s="253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54" t="s">
        <v>147</v>
      </c>
      <c r="AU1262" s="254" t="s">
        <v>84</v>
      </c>
      <c r="AV1262" s="14" t="s">
        <v>84</v>
      </c>
      <c r="AW1262" s="14" t="s">
        <v>36</v>
      </c>
      <c r="AX1262" s="14" t="s">
        <v>74</v>
      </c>
      <c r="AY1262" s="254" t="s">
        <v>135</v>
      </c>
    </row>
    <row r="1263" s="14" customFormat="1">
      <c r="A1263" s="14"/>
      <c r="B1263" s="244"/>
      <c r="C1263" s="245"/>
      <c r="D1263" s="235" t="s">
        <v>147</v>
      </c>
      <c r="E1263" s="246" t="s">
        <v>19</v>
      </c>
      <c r="F1263" s="247" t="s">
        <v>866</v>
      </c>
      <c r="G1263" s="245"/>
      <c r="H1263" s="248">
        <v>1.5</v>
      </c>
      <c r="I1263" s="249"/>
      <c r="J1263" s="245"/>
      <c r="K1263" s="245"/>
      <c r="L1263" s="250"/>
      <c r="M1263" s="251"/>
      <c r="N1263" s="252"/>
      <c r="O1263" s="252"/>
      <c r="P1263" s="252"/>
      <c r="Q1263" s="252"/>
      <c r="R1263" s="252"/>
      <c r="S1263" s="252"/>
      <c r="T1263" s="253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54" t="s">
        <v>147</v>
      </c>
      <c r="AU1263" s="254" t="s">
        <v>84</v>
      </c>
      <c r="AV1263" s="14" t="s">
        <v>84</v>
      </c>
      <c r="AW1263" s="14" t="s">
        <v>36</v>
      </c>
      <c r="AX1263" s="14" t="s">
        <v>74</v>
      </c>
      <c r="AY1263" s="254" t="s">
        <v>135</v>
      </c>
    </row>
    <row r="1264" s="15" customFormat="1">
      <c r="A1264" s="15"/>
      <c r="B1264" s="255"/>
      <c r="C1264" s="256"/>
      <c r="D1264" s="235" t="s">
        <v>147</v>
      </c>
      <c r="E1264" s="257" t="s">
        <v>19</v>
      </c>
      <c r="F1264" s="258" t="s">
        <v>152</v>
      </c>
      <c r="G1264" s="256"/>
      <c r="H1264" s="259">
        <v>13.75</v>
      </c>
      <c r="I1264" s="260"/>
      <c r="J1264" s="256"/>
      <c r="K1264" s="256"/>
      <c r="L1264" s="261"/>
      <c r="M1264" s="262"/>
      <c r="N1264" s="263"/>
      <c r="O1264" s="263"/>
      <c r="P1264" s="263"/>
      <c r="Q1264" s="263"/>
      <c r="R1264" s="263"/>
      <c r="S1264" s="263"/>
      <c r="T1264" s="264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T1264" s="265" t="s">
        <v>147</v>
      </c>
      <c r="AU1264" s="265" t="s">
        <v>84</v>
      </c>
      <c r="AV1264" s="15" t="s">
        <v>143</v>
      </c>
      <c r="AW1264" s="15" t="s">
        <v>36</v>
      </c>
      <c r="AX1264" s="15" t="s">
        <v>82</v>
      </c>
      <c r="AY1264" s="265" t="s">
        <v>135</v>
      </c>
    </row>
    <row r="1265" s="14" customFormat="1">
      <c r="A1265" s="14"/>
      <c r="B1265" s="244"/>
      <c r="C1265" s="245"/>
      <c r="D1265" s="235" t="s">
        <v>147</v>
      </c>
      <c r="E1265" s="245"/>
      <c r="F1265" s="247" t="s">
        <v>871</v>
      </c>
      <c r="G1265" s="245"/>
      <c r="H1265" s="248">
        <v>14.438000000000001</v>
      </c>
      <c r="I1265" s="249"/>
      <c r="J1265" s="245"/>
      <c r="K1265" s="245"/>
      <c r="L1265" s="250"/>
      <c r="M1265" s="251"/>
      <c r="N1265" s="252"/>
      <c r="O1265" s="252"/>
      <c r="P1265" s="252"/>
      <c r="Q1265" s="252"/>
      <c r="R1265" s="252"/>
      <c r="S1265" s="252"/>
      <c r="T1265" s="253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54" t="s">
        <v>147</v>
      </c>
      <c r="AU1265" s="254" t="s">
        <v>84</v>
      </c>
      <c r="AV1265" s="14" t="s">
        <v>84</v>
      </c>
      <c r="AW1265" s="14" t="s">
        <v>4</v>
      </c>
      <c r="AX1265" s="14" t="s">
        <v>82</v>
      </c>
      <c r="AY1265" s="254" t="s">
        <v>135</v>
      </c>
    </row>
    <row r="1266" s="2" customFormat="1" ht="16.5" customHeight="1">
      <c r="A1266" s="41"/>
      <c r="B1266" s="42"/>
      <c r="C1266" s="215" t="s">
        <v>872</v>
      </c>
      <c r="D1266" s="215" t="s">
        <v>138</v>
      </c>
      <c r="E1266" s="216" t="s">
        <v>873</v>
      </c>
      <c r="F1266" s="217" t="s">
        <v>874</v>
      </c>
      <c r="G1266" s="218" t="s">
        <v>211</v>
      </c>
      <c r="H1266" s="219">
        <v>34.5</v>
      </c>
      <c r="I1266" s="220"/>
      <c r="J1266" s="221">
        <f>ROUND(I1266*H1266,2)</f>
        <v>0</v>
      </c>
      <c r="K1266" s="217" t="s">
        <v>142</v>
      </c>
      <c r="L1266" s="47"/>
      <c r="M1266" s="222" t="s">
        <v>19</v>
      </c>
      <c r="N1266" s="223" t="s">
        <v>45</v>
      </c>
      <c r="O1266" s="87"/>
      <c r="P1266" s="224">
        <f>O1266*H1266</f>
        <v>0</v>
      </c>
      <c r="Q1266" s="224">
        <v>0.00018000000000000001</v>
      </c>
      <c r="R1266" s="224">
        <f>Q1266*H1266</f>
        <v>0.0062100000000000002</v>
      </c>
      <c r="S1266" s="224">
        <v>0</v>
      </c>
      <c r="T1266" s="225">
        <f>S1266*H1266</f>
        <v>0</v>
      </c>
      <c r="U1266" s="41"/>
      <c r="V1266" s="41"/>
      <c r="W1266" s="41"/>
      <c r="X1266" s="41"/>
      <c r="Y1266" s="41"/>
      <c r="Z1266" s="41"/>
      <c r="AA1266" s="41"/>
      <c r="AB1266" s="41"/>
      <c r="AC1266" s="41"/>
      <c r="AD1266" s="41"/>
      <c r="AE1266" s="41"/>
      <c r="AR1266" s="226" t="s">
        <v>278</v>
      </c>
      <c r="AT1266" s="226" t="s">
        <v>138</v>
      </c>
      <c r="AU1266" s="226" t="s">
        <v>84</v>
      </c>
      <c r="AY1266" s="20" t="s">
        <v>135</v>
      </c>
      <c r="BE1266" s="227">
        <f>IF(N1266="základní",J1266,0)</f>
        <v>0</v>
      </c>
      <c r="BF1266" s="227">
        <f>IF(N1266="snížená",J1266,0)</f>
        <v>0</v>
      </c>
      <c r="BG1266" s="227">
        <f>IF(N1266="zákl. přenesená",J1266,0)</f>
        <v>0</v>
      </c>
      <c r="BH1266" s="227">
        <f>IF(N1266="sníž. přenesená",J1266,0)</f>
        <v>0</v>
      </c>
      <c r="BI1266" s="227">
        <f>IF(N1266="nulová",J1266,0)</f>
        <v>0</v>
      </c>
      <c r="BJ1266" s="20" t="s">
        <v>82</v>
      </c>
      <c r="BK1266" s="227">
        <f>ROUND(I1266*H1266,2)</f>
        <v>0</v>
      </c>
      <c r="BL1266" s="20" t="s">
        <v>278</v>
      </c>
      <c r="BM1266" s="226" t="s">
        <v>875</v>
      </c>
    </row>
    <row r="1267" s="2" customFormat="1">
      <c r="A1267" s="41"/>
      <c r="B1267" s="42"/>
      <c r="C1267" s="43"/>
      <c r="D1267" s="228" t="s">
        <v>145</v>
      </c>
      <c r="E1267" s="43"/>
      <c r="F1267" s="229" t="s">
        <v>876</v>
      </c>
      <c r="G1267" s="43"/>
      <c r="H1267" s="43"/>
      <c r="I1267" s="230"/>
      <c r="J1267" s="43"/>
      <c r="K1267" s="43"/>
      <c r="L1267" s="47"/>
      <c r="M1267" s="231"/>
      <c r="N1267" s="232"/>
      <c r="O1267" s="87"/>
      <c r="P1267" s="87"/>
      <c r="Q1267" s="87"/>
      <c r="R1267" s="87"/>
      <c r="S1267" s="87"/>
      <c r="T1267" s="88"/>
      <c r="U1267" s="41"/>
      <c r="V1267" s="41"/>
      <c r="W1267" s="41"/>
      <c r="X1267" s="41"/>
      <c r="Y1267" s="41"/>
      <c r="Z1267" s="41"/>
      <c r="AA1267" s="41"/>
      <c r="AB1267" s="41"/>
      <c r="AC1267" s="41"/>
      <c r="AD1267" s="41"/>
      <c r="AE1267" s="41"/>
      <c r="AT1267" s="20" t="s">
        <v>145</v>
      </c>
      <c r="AU1267" s="20" t="s">
        <v>84</v>
      </c>
    </row>
    <row r="1268" s="13" customFormat="1">
      <c r="A1268" s="13"/>
      <c r="B1268" s="233"/>
      <c r="C1268" s="234"/>
      <c r="D1268" s="235" t="s">
        <v>147</v>
      </c>
      <c r="E1268" s="236" t="s">
        <v>19</v>
      </c>
      <c r="F1268" s="237" t="s">
        <v>366</v>
      </c>
      <c r="G1268" s="234"/>
      <c r="H1268" s="236" t="s">
        <v>19</v>
      </c>
      <c r="I1268" s="238"/>
      <c r="J1268" s="234"/>
      <c r="K1268" s="234"/>
      <c r="L1268" s="239"/>
      <c r="M1268" s="240"/>
      <c r="N1268" s="241"/>
      <c r="O1268" s="241"/>
      <c r="P1268" s="241"/>
      <c r="Q1268" s="241"/>
      <c r="R1268" s="241"/>
      <c r="S1268" s="241"/>
      <c r="T1268" s="242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3" t="s">
        <v>147</v>
      </c>
      <c r="AU1268" s="243" t="s">
        <v>84</v>
      </c>
      <c r="AV1268" s="13" t="s">
        <v>82</v>
      </c>
      <c r="AW1268" s="13" t="s">
        <v>36</v>
      </c>
      <c r="AX1268" s="13" t="s">
        <v>74</v>
      </c>
      <c r="AY1268" s="243" t="s">
        <v>135</v>
      </c>
    </row>
    <row r="1269" s="13" customFormat="1">
      <c r="A1269" s="13"/>
      <c r="B1269" s="233"/>
      <c r="C1269" s="234"/>
      <c r="D1269" s="235" t="s">
        <v>147</v>
      </c>
      <c r="E1269" s="236" t="s">
        <v>19</v>
      </c>
      <c r="F1269" s="237" t="s">
        <v>412</v>
      </c>
      <c r="G1269" s="234"/>
      <c r="H1269" s="236" t="s">
        <v>19</v>
      </c>
      <c r="I1269" s="238"/>
      <c r="J1269" s="234"/>
      <c r="K1269" s="234"/>
      <c r="L1269" s="239"/>
      <c r="M1269" s="240"/>
      <c r="N1269" s="241"/>
      <c r="O1269" s="241"/>
      <c r="P1269" s="241"/>
      <c r="Q1269" s="241"/>
      <c r="R1269" s="241"/>
      <c r="S1269" s="241"/>
      <c r="T1269" s="242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43" t="s">
        <v>147</v>
      </c>
      <c r="AU1269" s="243" t="s">
        <v>84</v>
      </c>
      <c r="AV1269" s="13" t="s">
        <v>82</v>
      </c>
      <c r="AW1269" s="13" t="s">
        <v>36</v>
      </c>
      <c r="AX1269" s="13" t="s">
        <v>74</v>
      </c>
      <c r="AY1269" s="243" t="s">
        <v>135</v>
      </c>
    </row>
    <row r="1270" s="14" customFormat="1">
      <c r="A1270" s="14"/>
      <c r="B1270" s="244"/>
      <c r="C1270" s="245"/>
      <c r="D1270" s="235" t="s">
        <v>147</v>
      </c>
      <c r="E1270" s="246" t="s">
        <v>19</v>
      </c>
      <c r="F1270" s="247" t="s">
        <v>523</v>
      </c>
      <c r="G1270" s="245"/>
      <c r="H1270" s="248">
        <v>10.699999999999999</v>
      </c>
      <c r="I1270" s="249"/>
      <c r="J1270" s="245"/>
      <c r="K1270" s="245"/>
      <c r="L1270" s="250"/>
      <c r="M1270" s="251"/>
      <c r="N1270" s="252"/>
      <c r="O1270" s="252"/>
      <c r="P1270" s="252"/>
      <c r="Q1270" s="252"/>
      <c r="R1270" s="252"/>
      <c r="S1270" s="252"/>
      <c r="T1270" s="253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54" t="s">
        <v>147</v>
      </c>
      <c r="AU1270" s="254" t="s">
        <v>84</v>
      </c>
      <c r="AV1270" s="14" t="s">
        <v>84</v>
      </c>
      <c r="AW1270" s="14" t="s">
        <v>36</v>
      </c>
      <c r="AX1270" s="14" t="s">
        <v>74</v>
      </c>
      <c r="AY1270" s="254" t="s">
        <v>135</v>
      </c>
    </row>
    <row r="1271" s="14" customFormat="1">
      <c r="A1271" s="14"/>
      <c r="B1271" s="244"/>
      <c r="C1271" s="245"/>
      <c r="D1271" s="235" t="s">
        <v>147</v>
      </c>
      <c r="E1271" s="246" t="s">
        <v>19</v>
      </c>
      <c r="F1271" s="247" t="s">
        <v>785</v>
      </c>
      <c r="G1271" s="245"/>
      <c r="H1271" s="248">
        <v>0.29999999999999999</v>
      </c>
      <c r="I1271" s="249"/>
      <c r="J1271" s="245"/>
      <c r="K1271" s="245"/>
      <c r="L1271" s="250"/>
      <c r="M1271" s="251"/>
      <c r="N1271" s="252"/>
      <c r="O1271" s="252"/>
      <c r="P1271" s="252"/>
      <c r="Q1271" s="252"/>
      <c r="R1271" s="252"/>
      <c r="S1271" s="252"/>
      <c r="T1271" s="253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54" t="s">
        <v>147</v>
      </c>
      <c r="AU1271" s="254" t="s">
        <v>84</v>
      </c>
      <c r="AV1271" s="14" t="s">
        <v>84</v>
      </c>
      <c r="AW1271" s="14" t="s">
        <v>36</v>
      </c>
      <c r="AX1271" s="14" t="s">
        <v>74</v>
      </c>
      <c r="AY1271" s="254" t="s">
        <v>135</v>
      </c>
    </row>
    <row r="1272" s="14" customFormat="1">
      <c r="A1272" s="14"/>
      <c r="B1272" s="244"/>
      <c r="C1272" s="245"/>
      <c r="D1272" s="235" t="s">
        <v>147</v>
      </c>
      <c r="E1272" s="246" t="s">
        <v>19</v>
      </c>
      <c r="F1272" s="247" t="s">
        <v>786</v>
      </c>
      <c r="G1272" s="245"/>
      <c r="H1272" s="248">
        <v>0.59999999999999998</v>
      </c>
      <c r="I1272" s="249"/>
      <c r="J1272" s="245"/>
      <c r="K1272" s="245"/>
      <c r="L1272" s="250"/>
      <c r="M1272" s="251"/>
      <c r="N1272" s="252"/>
      <c r="O1272" s="252"/>
      <c r="P1272" s="252"/>
      <c r="Q1272" s="252"/>
      <c r="R1272" s="252"/>
      <c r="S1272" s="252"/>
      <c r="T1272" s="253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54" t="s">
        <v>147</v>
      </c>
      <c r="AU1272" s="254" t="s">
        <v>84</v>
      </c>
      <c r="AV1272" s="14" t="s">
        <v>84</v>
      </c>
      <c r="AW1272" s="14" t="s">
        <v>36</v>
      </c>
      <c r="AX1272" s="14" t="s">
        <v>74</v>
      </c>
      <c r="AY1272" s="254" t="s">
        <v>135</v>
      </c>
    </row>
    <row r="1273" s="14" customFormat="1">
      <c r="A1273" s="14"/>
      <c r="B1273" s="244"/>
      <c r="C1273" s="245"/>
      <c r="D1273" s="235" t="s">
        <v>147</v>
      </c>
      <c r="E1273" s="246" t="s">
        <v>19</v>
      </c>
      <c r="F1273" s="247" t="s">
        <v>787</v>
      </c>
      <c r="G1273" s="245"/>
      <c r="H1273" s="248">
        <v>-3.7000000000000002</v>
      </c>
      <c r="I1273" s="249"/>
      <c r="J1273" s="245"/>
      <c r="K1273" s="245"/>
      <c r="L1273" s="250"/>
      <c r="M1273" s="251"/>
      <c r="N1273" s="252"/>
      <c r="O1273" s="252"/>
      <c r="P1273" s="252"/>
      <c r="Q1273" s="252"/>
      <c r="R1273" s="252"/>
      <c r="S1273" s="252"/>
      <c r="T1273" s="253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54" t="s">
        <v>147</v>
      </c>
      <c r="AU1273" s="254" t="s">
        <v>84</v>
      </c>
      <c r="AV1273" s="14" t="s">
        <v>84</v>
      </c>
      <c r="AW1273" s="14" t="s">
        <v>36</v>
      </c>
      <c r="AX1273" s="14" t="s">
        <v>74</v>
      </c>
      <c r="AY1273" s="254" t="s">
        <v>135</v>
      </c>
    </row>
    <row r="1274" s="13" customFormat="1">
      <c r="A1274" s="13"/>
      <c r="B1274" s="233"/>
      <c r="C1274" s="234"/>
      <c r="D1274" s="235" t="s">
        <v>147</v>
      </c>
      <c r="E1274" s="236" t="s">
        <v>19</v>
      </c>
      <c r="F1274" s="237" t="s">
        <v>417</v>
      </c>
      <c r="G1274" s="234"/>
      <c r="H1274" s="236" t="s">
        <v>19</v>
      </c>
      <c r="I1274" s="238"/>
      <c r="J1274" s="234"/>
      <c r="K1274" s="234"/>
      <c r="L1274" s="239"/>
      <c r="M1274" s="240"/>
      <c r="N1274" s="241"/>
      <c r="O1274" s="241"/>
      <c r="P1274" s="241"/>
      <c r="Q1274" s="241"/>
      <c r="R1274" s="241"/>
      <c r="S1274" s="241"/>
      <c r="T1274" s="242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43" t="s">
        <v>147</v>
      </c>
      <c r="AU1274" s="243" t="s">
        <v>84</v>
      </c>
      <c r="AV1274" s="13" t="s">
        <v>82</v>
      </c>
      <c r="AW1274" s="13" t="s">
        <v>36</v>
      </c>
      <c r="AX1274" s="13" t="s">
        <v>74</v>
      </c>
      <c r="AY1274" s="243" t="s">
        <v>135</v>
      </c>
    </row>
    <row r="1275" s="14" customFormat="1">
      <c r="A1275" s="14"/>
      <c r="B1275" s="244"/>
      <c r="C1275" s="245"/>
      <c r="D1275" s="235" t="s">
        <v>147</v>
      </c>
      <c r="E1275" s="246" t="s">
        <v>19</v>
      </c>
      <c r="F1275" s="247" t="s">
        <v>526</v>
      </c>
      <c r="G1275" s="245"/>
      <c r="H1275" s="248">
        <v>6.9400000000000004</v>
      </c>
      <c r="I1275" s="249"/>
      <c r="J1275" s="245"/>
      <c r="K1275" s="245"/>
      <c r="L1275" s="250"/>
      <c r="M1275" s="251"/>
      <c r="N1275" s="252"/>
      <c r="O1275" s="252"/>
      <c r="P1275" s="252"/>
      <c r="Q1275" s="252"/>
      <c r="R1275" s="252"/>
      <c r="S1275" s="252"/>
      <c r="T1275" s="253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54" t="s">
        <v>147</v>
      </c>
      <c r="AU1275" s="254" t="s">
        <v>84</v>
      </c>
      <c r="AV1275" s="14" t="s">
        <v>84</v>
      </c>
      <c r="AW1275" s="14" t="s">
        <v>36</v>
      </c>
      <c r="AX1275" s="14" t="s">
        <v>74</v>
      </c>
      <c r="AY1275" s="254" t="s">
        <v>135</v>
      </c>
    </row>
    <row r="1276" s="13" customFormat="1">
      <c r="A1276" s="13"/>
      <c r="B1276" s="233"/>
      <c r="C1276" s="234"/>
      <c r="D1276" s="235" t="s">
        <v>147</v>
      </c>
      <c r="E1276" s="236" t="s">
        <v>19</v>
      </c>
      <c r="F1276" s="237" t="s">
        <v>419</v>
      </c>
      <c r="G1276" s="234"/>
      <c r="H1276" s="236" t="s">
        <v>19</v>
      </c>
      <c r="I1276" s="238"/>
      <c r="J1276" s="234"/>
      <c r="K1276" s="234"/>
      <c r="L1276" s="239"/>
      <c r="M1276" s="240"/>
      <c r="N1276" s="241"/>
      <c r="O1276" s="241"/>
      <c r="P1276" s="241"/>
      <c r="Q1276" s="241"/>
      <c r="R1276" s="241"/>
      <c r="S1276" s="241"/>
      <c r="T1276" s="242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43" t="s">
        <v>147</v>
      </c>
      <c r="AU1276" s="243" t="s">
        <v>84</v>
      </c>
      <c r="AV1276" s="13" t="s">
        <v>82</v>
      </c>
      <c r="AW1276" s="13" t="s">
        <v>36</v>
      </c>
      <c r="AX1276" s="13" t="s">
        <v>74</v>
      </c>
      <c r="AY1276" s="243" t="s">
        <v>135</v>
      </c>
    </row>
    <row r="1277" s="14" customFormat="1">
      <c r="A1277" s="14"/>
      <c r="B1277" s="244"/>
      <c r="C1277" s="245"/>
      <c r="D1277" s="235" t="s">
        <v>147</v>
      </c>
      <c r="E1277" s="246" t="s">
        <v>19</v>
      </c>
      <c r="F1277" s="247" t="s">
        <v>877</v>
      </c>
      <c r="G1277" s="245"/>
      <c r="H1277" s="248">
        <v>4.71</v>
      </c>
      <c r="I1277" s="249"/>
      <c r="J1277" s="245"/>
      <c r="K1277" s="245"/>
      <c r="L1277" s="250"/>
      <c r="M1277" s="251"/>
      <c r="N1277" s="252"/>
      <c r="O1277" s="252"/>
      <c r="P1277" s="252"/>
      <c r="Q1277" s="252"/>
      <c r="R1277" s="252"/>
      <c r="S1277" s="252"/>
      <c r="T1277" s="253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54" t="s">
        <v>147</v>
      </c>
      <c r="AU1277" s="254" t="s">
        <v>84</v>
      </c>
      <c r="AV1277" s="14" t="s">
        <v>84</v>
      </c>
      <c r="AW1277" s="14" t="s">
        <v>36</v>
      </c>
      <c r="AX1277" s="14" t="s">
        <v>74</v>
      </c>
      <c r="AY1277" s="254" t="s">
        <v>135</v>
      </c>
    </row>
    <row r="1278" s="14" customFormat="1">
      <c r="A1278" s="14"/>
      <c r="B1278" s="244"/>
      <c r="C1278" s="245"/>
      <c r="D1278" s="235" t="s">
        <v>147</v>
      </c>
      <c r="E1278" s="246" t="s">
        <v>19</v>
      </c>
      <c r="F1278" s="247" t="s">
        <v>789</v>
      </c>
      <c r="G1278" s="245"/>
      <c r="H1278" s="248">
        <v>-1.8999999999999999</v>
      </c>
      <c r="I1278" s="249"/>
      <c r="J1278" s="245"/>
      <c r="K1278" s="245"/>
      <c r="L1278" s="250"/>
      <c r="M1278" s="251"/>
      <c r="N1278" s="252"/>
      <c r="O1278" s="252"/>
      <c r="P1278" s="252"/>
      <c r="Q1278" s="252"/>
      <c r="R1278" s="252"/>
      <c r="S1278" s="252"/>
      <c r="T1278" s="253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54" t="s">
        <v>147</v>
      </c>
      <c r="AU1278" s="254" t="s">
        <v>84</v>
      </c>
      <c r="AV1278" s="14" t="s">
        <v>84</v>
      </c>
      <c r="AW1278" s="14" t="s">
        <v>36</v>
      </c>
      <c r="AX1278" s="14" t="s">
        <v>74</v>
      </c>
      <c r="AY1278" s="254" t="s">
        <v>135</v>
      </c>
    </row>
    <row r="1279" s="13" customFormat="1">
      <c r="A1279" s="13"/>
      <c r="B1279" s="233"/>
      <c r="C1279" s="234"/>
      <c r="D1279" s="235" t="s">
        <v>147</v>
      </c>
      <c r="E1279" s="236" t="s">
        <v>19</v>
      </c>
      <c r="F1279" s="237" t="s">
        <v>436</v>
      </c>
      <c r="G1279" s="234"/>
      <c r="H1279" s="236" t="s">
        <v>19</v>
      </c>
      <c r="I1279" s="238"/>
      <c r="J1279" s="234"/>
      <c r="K1279" s="234"/>
      <c r="L1279" s="239"/>
      <c r="M1279" s="240"/>
      <c r="N1279" s="241"/>
      <c r="O1279" s="241"/>
      <c r="P1279" s="241"/>
      <c r="Q1279" s="241"/>
      <c r="R1279" s="241"/>
      <c r="S1279" s="241"/>
      <c r="T1279" s="242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3" t="s">
        <v>147</v>
      </c>
      <c r="AU1279" s="243" t="s">
        <v>84</v>
      </c>
      <c r="AV1279" s="13" t="s">
        <v>82</v>
      </c>
      <c r="AW1279" s="13" t="s">
        <v>36</v>
      </c>
      <c r="AX1279" s="13" t="s">
        <v>74</v>
      </c>
      <c r="AY1279" s="243" t="s">
        <v>135</v>
      </c>
    </row>
    <row r="1280" s="14" customFormat="1">
      <c r="A1280" s="14"/>
      <c r="B1280" s="244"/>
      <c r="C1280" s="245"/>
      <c r="D1280" s="235" t="s">
        <v>147</v>
      </c>
      <c r="E1280" s="246" t="s">
        <v>19</v>
      </c>
      <c r="F1280" s="247" t="s">
        <v>878</v>
      </c>
      <c r="G1280" s="245"/>
      <c r="H1280" s="248">
        <v>2.9500000000000002</v>
      </c>
      <c r="I1280" s="249"/>
      <c r="J1280" s="245"/>
      <c r="K1280" s="245"/>
      <c r="L1280" s="250"/>
      <c r="M1280" s="251"/>
      <c r="N1280" s="252"/>
      <c r="O1280" s="252"/>
      <c r="P1280" s="252"/>
      <c r="Q1280" s="252"/>
      <c r="R1280" s="252"/>
      <c r="S1280" s="252"/>
      <c r="T1280" s="253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54" t="s">
        <v>147</v>
      </c>
      <c r="AU1280" s="254" t="s">
        <v>84</v>
      </c>
      <c r="AV1280" s="14" t="s">
        <v>84</v>
      </c>
      <c r="AW1280" s="14" t="s">
        <v>36</v>
      </c>
      <c r="AX1280" s="14" t="s">
        <v>74</v>
      </c>
      <c r="AY1280" s="254" t="s">
        <v>135</v>
      </c>
    </row>
    <row r="1281" s="14" customFormat="1">
      <c r="A1281" s="14"/>
      <c r="B1281" s="244"/>
      <c r="C1281" s="245"/>
      <c r="D1281" s="235" t="s">
        <v>147</v>
      </c>
      <c r="E1281" s="246" t="s">
        <v>19</v>
      </c>
      <c r="F1281" s="247" t="s">
        <v>790</v>
      </c>
      <c r="G1281" s="245"/>
      <c r="H1281" s="248">
        <v>-0.59999999999999998</v>
      </c>
      <c r="I1281" s="249"/>
      <c r="J1281" s="245"/>
      <c r="K1281" s="245"/>
      <c r="L1281" s="250"/>
      <c r="M1281" s="251"/>
      <c r="N1281" s="252"/>
      <c r="O1281" s="252"/>
      <c r="P1281" s="252"/>
      <c r="Q1281" s="252"/>
      <c r="R1281" s="252"/>
      <c r="S1281" s="252"/>
      <c r="T1281" s="253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54" t="s">
        <v>147</v>
      </c>
      <c r="AU1281" s="254" t="s">
        <v>84</v>
      </c>
      <c r="AV1281" s="14" t="s">
        <v>84</v>
      </c>
      <c r="AW1281" s="14" t="s">
        <v>36</v>
      </c>
      <c r="AX1281" s="14" t="s">
        <v>74</v>
      </c>
      <c r="AY1281" s="254" t="s">
        <v>135</v>
      </c>
    </row>
    <row r="1282" s="13" customFormat="1">
      <c r="A1282" s="13"/>
      <c r="B1282" s="233"/>
      <c r="C1282" s="234"/>
      <c r="D1282" s="235" t="s">
        <v>147</v>
      </c>
      <c r="E1282" s="236" t="s">
        <v>19</v>
      </c>
      <c r="F1282" s="237" t="s">
        <v>438</v>
      </c>
      <c r="G1282" s="234"/>
      <c r="H1282" s="236" t="s">
        <v>19</v>
      </c>
      <c r="I1282" s="238"/>
      <c r="J1282" s="234"/>
      <c r="K1282" s="234"/>
      <c r="L1282" s="239"/>
      <c r="M1282" s="240"/>
      <c r="N1282" s="241"/>
      <c r="O1282" s="241"/>
      <c r="P1282" s="241"/>
      <c r="Q1282" s="241"/>
      <c r="R1282" s="241"/>
      <c r="S1282" s="241"/>
      <c r="T1282" s="242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43" t="s">
        <v>147</v>
      </c>
      <c r="AU1282" s="243" t="s">
        <v>84</v>
      </c>
      <c r="AV1282" s="13" t="s">
        <v>82</v>
      </c>
      <c r="AW1282" s="13" t="s">
        <v>36</v>
      </c>
      <c r="AX1282" s="13" t="s">
        <v>74</v>
      </c>
      <c r="AY1282" s="243" t="s">
        <v>135</v>
      </c>
    </row>
    <row r="1283" s="14" customFormat="1">
      <c r="A1283" s="14"/>
      <c r="B1283" s="244"/>
      <c r="C1283" s="245"/>
      <c r="D1283" s="235" t="s">
        <v>147</v>
      </c>
      <c r="E1283" s="246" t="s">
        <v>19</v>
      </c>
      <c r="F1283" s="247" t="s">
        <v>529</v>
      </c>
      <c r="G1283" s="245"/>
      <c r="H1283" s="248">
        <v>3.75</v>
      </c>
      <c r="I1283" s="249"/>
      <c r="J1283" s="245"/>
      <c r="K1283" s="245"/>
      <c r="L1283" s="250"/>
      <c r="M1283" s="251"/>
      <c r="N1283" s="252"/>
      <c r="O1283" s="252"/>
      <c r="P1283" s="252"/>
      <c r="Q1283" s="252"/>
      <c r="R1283" s="252"/>
      <c r="S1283" s="252"/>
      <c r="T1283" s="253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54" t="s">
        <v>147</v>
      </c>
      <c r="AU1283" s="254" t="s">
        <v>84</v>
      </c>
      <c r="AV1283" s="14" t="s">
        <v>84</v>
      </c>
      <c r="AW1283" s="14" t="s">
        <v>36</v>
      </c>
      <c r="AX1283" s="14" t="s">
        <v>74</v>
      </c>
      <c r="AY1283" s="254" t="s">
        <v>135</v>
      </c>
    </row>
    <row r="1284" s="14" customFormat="1">
      <c r="A1284" s="14"/>
      <c r="B1284" s="244"/>
      <c r="C1284" s="245"/>
      <c r="D1284" s="235" t="s">
        <v>147</v>
      </c>
      <c r="E1284" s="246" t="s">
        <v>19</v>
      </c>
      <c r="F1284" s="247" t="s">
        <v>790</v>
      </c>
      <c r="G1284" s="245"/>
      <c r="H1284" s="248">
        <v>-0.59999999999999998</v>
      </c>
      <c r="I1284" s="249"/>
      <c r="J1284" s="245"/>
      <c r="K1284" s="245"/>
      <c r="L1284" s="250"/>
      <c r="M1284" s="251"/>
      <c r="N1284" s="252"/>
      <c r="O1284" s="252"/>
      <c r="P1284" s="252"/>
      <c r="Q1284" s="252"/>
      <c r="R1284" s="252"/>
      <c r="S1284" s="252"/>
      <c r="T1284" s="253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4" t="s">
        <v>147</v>
      </c>
      <c r="AU1284" s="254" t="s">
        <v>84</v>
      </c>
      <c r="AV1284" s="14" t="s">
        <v>84</v>
      </c>
      <c r="AW1284" s="14" t="s">
        <v>36</v>
      </c>
      <c r="AX1284" s="14" t="s">
        <v>74</v>
      </c>
      <c r="AY1284" s="254" t="s">
        <v>135</v>
      </c>
    </row>
    <row r="1285" s="13" customFormat="1">
      <c r="A1285" s="13"/>
      <c r="B1285" s="233"/>
      <c r="C1285" s="234"/>
      <c r="D1285" s="235" t="s">
        <v>147</v>
      </c>
      <c r="E1285" s="236" t="s">
        <v>19</v>
      </c>
      <c r="F1285" s="237" t="s">
        <v>495</v>
      </c>
      <c r="G1285" s="234"/>
      <c r="H1285" s="236" t="s">
        <v>19</v>
      </c>
      <c r="I1285" s="238"/>
      <c r="J1285" s="234"/>
      <c r="K1285" s="234"/>
      <c r="L1285" s="239"/>
      <c r="M1285" s="240"/>
      <c r="N1285" s="241"/>
      <c r="O1285" s="241"/>
      <c r="P1285" s="241"/>
      <c r="Q1285" s="241"/>
      <c r="R1285" s="241"/>
      <c r="S1285" s="241"/>
      <c r="T1285" s="242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3" t="s">
        <v>147</v>
      </c>
      <c r="AU1285" s="243" t="s">
        <v>84</v>
      </c>
      <c r="AV1285" s="13" t="s">
        <v>82</v>
      </c>
      <c r="AW1285" s="13" t="s">
        <v>36</v>
      </c>
      <c r="AX1285" s="13" t="s">
        <v>74</v>
      </c>
      <c r="AY1285" s="243" t="s">
        <v>135</v>
      </c>
    </row>
    <row r="1286" s="14" customFormat="1">
      <c r="A1286" s="14"/>
      <c r="B1286" s="244"/>
      <c r="C1286" s="245"/>
      <c r="D1286" s="235" t="s">
        <v>147</v>
      </c>
      <c r="E1286" s="246" t="s">
        <v>19</v>
      </c>
      <c r="F1286" s="247" t="s">
        <v>530</v>
      </c>
      <c r="G1286" s="245"/>
      <c r="H1286" s="248">
        <v>1.6000000000000001</v>
      </c>
      <c r="I1286" s="249"/>
      <c r="J1286" s="245"/>
      <c r="K1286" s="245"/>
      <c r="L1286" s="250"/>
      <c r="M1286" s="251"/>
      <c r="N1286" s="252"/>
      <c r="O1286" s="252"/>
      <c r="P1286" s="252"/>
      <c r="Q1286" s="252"/>
      <c r="R1286" s="252"/>
      <c r="S1286" s="252"/>
      <c r="T1286" s="253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54" t="s">
        <v>147</v>
      </c>
      <c r="AU1286" s="254" t="s">
        <v>84</v>
      </c>
      <c r="AV1286" s="14" t="s">
        <v>84</v>
      </c>
      <c r="AW1286" s="14" t="s">
        <v>36</v>
      </c>
      <c r="AX1286" s="14" t="s">
        <v>74</v>
      </c>
      <c r="AY1286" s="254" t="s">
        <v>135</v>
      </c>
    </row>
    <row r="1287" s="13" customFormat="1">
      <c r="A1287" s="13"/>
      <c r="B1287" s="233"/>
      <c r="C1287" s="234"/>
      <c r="D1287" s="235" t="s">
        <v>147</v>
      </c>
      <c r="E1287" s="236" t="s">
        <v>19</v>
      </c>
      <c r="F1287" s="237" t="s">
        <v>469</v>
      </c>
      <c r="G1287" s="234"/>
      <c r="H1287" s="236" t="s">
        <v>19</v>
      </c>
      <c r="I1287" s="238"/>
      <c r="J1287" s="234"/>
      <c r="K1287" s="234"/>
      <c r="L1287" s="239"/>
      <c r="M1287" s="240"/>
      <c r="N1287" s="241"/>
      <c r="O1287" s="241"/>
      <c r="P1287" s="241"/>
      <c r="Q1287" s="241"/>
      <c r="R1287" s="241"/>
      <c r="S1287" s="241"/>
      <c r="T1287" s="242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3" t="s">
        <v>147</v>
      </c>
      <c r="AU1287" s="243" t="s">
        <v>84</v>
      </c>
      <c r="AV1287" s="13" t="s">
        <v>82</v>
      </c>
      <c r="AW1287" s="13" t="s">
        <v>36</v>
      </c>
      <c r="AX1287" s="13" t="s">
        <v>74</v>
      </c>
      <c r="AY1287" s="243" t="s">
        <v>135</v>
      </c>
    </row>
    <row r="1288" s="14" customFormat="1">
      <c r="A1288" s="14"/>
      <c r="B1288" s="244"/>
      <c r="C1288" s="245"/>
      <c r="D1288" s="235" t="s">
        <v>147</v>
      </c>
      <c r="E1288" s="246" t="s">
        <v>19</v>
      </c>
      <c r="F1288" s="247" t="s">
        <v>879</v>
      </c>
      <c r="G1288" s="245"/>
      <c r="H1288" s="248">
        <v>3.25</v>
      </c>
      <c r="I1288" s="249"/>
      <c r="J1288" s="245"/>
      <c r="K1288" s="245"/>
      <c r="L1288" s="250"/>
      <c r="M1288" s="251"/>
      <c r="N1288" s="252"/>
      <c r="O1288" s="252"/>
      <c r="P1288" s="252"/>
      <c r="Q1288" s="252"/>
      <c r="R1288" s="252"/>
      <c r="S1288" s="252"/>
      <c r="T1288" s="253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54" t="s">
        <v>147</v>
      </c>
      <c r="AU1288" s="254" t="s">
        <v>84</v>
      </c>
      <c r="AV1288" s="14" t="s">
        <v>84</v>
      </c>
      <c r="AW1288" s="14" t="s">
        <v>36</v>
      </c>
      <c r="AX1288" s="14" t="s">
        <v>74</v>
      </c>
      <c r="AY1288" s="254" t="s">
        <v>135</v>
      </c>
    </row>
    <row r="1289" s="13" customFormat="1">
      <c r="A1289" s="13"/>
      <c r="B1289" s="233"/>
      <c r="C1289" s="234"/>
      <c r="D1289" s="235" t="s">
        <v>147</v>
      </c>
      <c r="E1289" s="236" t="s">
        <v>19</v>
      </c>
      <c r="F1289" s="237" t="s">
        <v>425</v>
      </c>
      <c r="G1289" s="234"/>
      <c r="H1289" s="236" t="s">
        <v>19</v>
      </c>
      <c r="I1289" s="238"/>
      <c r="J1289" s="234"/>
      <c r="K1289" s="234"/>
      <c r="L1289" s="239"/>
      <c r="M1289" s="240"/>
      <c r="N1289" s="241"/>
      <c r="O1289" s="241"/>
      <c r="P1289" s="241"/>
      <c r="Q1289" s="241"/>
      <c r="R1289" s="241"/>
      <c r="S1289" s="241"/>
      <c r="T1289" s="242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43" t="s">
        <v>147</v>
      </c>
      <c r="AU1289" s="243" t="s">
        <v>84</v>
      </c>
      <c r="AV1289" s="13" t="s">
        <v>82</v>
      </c>
      <c r="AW1289" s="13" t="s">
        <v>36</v>
      </c>
      <c r="AX1289" s="13" t="s">
        <v>74</v>
      </c>
      <c r="AY1289" s="243" t="s">
        <v>135</v>
      </c>
    </row>
    <row r="1290" s="14" customFormat="1">
      <c r="A1290" s="14"/>
      <c r="B1290" s="244"/>
      <c r="C1290" s="245"/>
      <c r="D1290" s="235" t="s">
        <v>147</v>
      </c>
      <c r="E1290" s="246" t="s">
        <v>19</v>
      </c>
      <c r="F1290" s="247" t="s">
        <v>794</v>
      </c>
      <c r="G1290" s="245"/>
      <c r="H1290" s="248">
        <v>6.7000000000000002</v>
      </c>
      <c r="I1290" s="249"/>
      <c r="J1290" s="245"/>
      <c r="K1290" s="245"/>
      <c r="L1290" s="250"/>
      <c r="M1290" s="251"/>
      <c r="N1290" s="252"/>
      <c r="O1290" s="252"/>
      <c r="P1290" s="252"/>
      <c r="Q1290" s="252"/>
      <c r="R1290" s="252"/>
      <c r="S1290" s="252"/>
      <c r="T1290" s="253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54" t="s">
        <v>147</v>
      </c>
      <c r="AU1290" s="254" t="s">
        <v>84</v>
      </c>
      <c r="AV1290" s="14" t="s">
        <v>84</v>
      </c>
      <c r="AW1290" s="14" t="s">
        <v>36</v>
      </c>
      <c r="AX1290" s="14" t="s">
        <v>74</v>
      </c>
      <c r="AY1290" s="254" t="s">
        <v>135</v>
      </c>
    </row>
    <row r="1291" s="14" customFormat="1">
      <c r="A1291" s="14"/>
      <c r="B1291" s="244"/>
      <c r="C1291" s="245"/>
      <c r="D1291" s="235" t="s">
        <v>147</v>
      </c>
      <c r="E1291" s="246" t="s">
        <v>19</v>
      </c>
      <c r="F1291" s="247" t="s">
        <v>786</v>
      </c>
      <c r="G1291" s="245"/>
      <c r="H1291" s="248">
        <v>0.59999999999999998</v>
      </c>
      <c r="I1291" s="249"/>
      <c r="J1291" s="245"/>
      <c r="K1291" s="245"/>
      <c r="L1291" s="250"/>
      <c r="M1291" s="251"/>
      <c r="N1291" s="252"/>
      <c r="O1291" s="252"/>
      <c r="P1291" s="252"/>
      <c r="Q1291" s="252"/>
      <c r="R1291" s="252"/>
      <c r="S1291" s="252"/>
      <c r="T1291" s="253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54" t="s">
        <v>147</v>
      </c>
      <c r="AU1291" s="254" t="s">
        <v>84</v>
      </c>
      <c r="AV1291" s="14" t="s">
        <v>84</v>
      </c>
      <c r="AW1291" s="14" t="s">
        <v>36</v>
      </c>
      <c r="AX1291" s="14" t="s">
        <v>74</v>
      </c>
      <c r="AY1291" s="254" t="s">
        <v>135</v>
      </c>
    </row>
    <row r="1292" s="14" customFormat="1">
      <c r="A1292" s="14"/>
      <c r="B1292" s="244"/>
      <c r="C1292" s="245"/>
      <c r="D1292" s="235" t="s">
        <v>147</v>
      </c>
      <c r="E1292" s="246" t="s">
        <v>19</v>
      </c>
      <c r="F1292" s="247" t="s">
        <v>795</v>
      </c>
      <c r="G1292" s="245"/>
      <c r="H1292" s="248">
        <v>-0.80000000000000004</v>
      </c>
      <c r="I1292" s="249"/>
      <c r="J1292" s="245"/>
      <c r="K1292" s="245"/>
      <c r="L1292" s="250"/>
      <c r="M1292" s="251"/>
      <c r="N1292" s="252"/>
      <c r="O1292" s="252"/>
      <c r="P1292" s="252"/>
      <c r="Q1292" s="252"/>
      <c r="R1292" s="252"/>
      <c r="S1292" s="252"/>
      <c r="T1292" s="253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54" t="s">
        <v>147</v>
      </c>
      <c r="AU1292" s="254" t="s">
        <v>84</v>
      </c>
      <c r="AV1292" s="14" t="s">
        <v>84</v>
      </c>
      <c r="AW1292" s="14" t="s">
        <v>36</v>
      </c>
      <c r="AX1292" s="14" t="s">
        <v>74</v>
      </c>
      <c r="AY1292" s="254" t="s">
        <v>135</v>
      </c>
    </row>
    <row r="1293" s="15" customFormat="1">
      <c r="A1293" s="15"/>
      <c r="B1293" s="255"/>
      <c r="C1293" s="256"/>
      <c r="D1293" s="235" t="s">
        <v>147</v>
      </c>
      <c r="E1293" s="257" t="s">
        <v>19</v>
      </c>
      <c r="F1293" s="258" t="s">
        <v>152</v>
      </c>
      <c r="G1293" s="256"/>
      <c r="H1293" s="259">
        <v>34.500000000000007</v>
      </c>
      <c r="I1293" s="260"/>
      <c r="J1293" s="256"/>
      <c r="K1293" s="256"/>
      <c r="L1293" s="261"/>
      <c r="M1293" s="262"/>
      <c r="N1293" s="263"/>
      <c r="O1293" s="263"/>
      <c r="P1293" s="263"/>
      <c r="Q1293" s="263"/>
      <c r="R1293" s="263"/>
      <c r="S1293" s="263"/>
      <c r="T1293" s="264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T1293" s="265" t="s">
        <v>147</v>
      </c>
      <c r="AU1293" s="265" t="s">
        <v>84</v>
      </c>
      <c r="AV1293" s="15" t="s">
        <v>143</v>
      </c>
      <c r="AW1293" s="15" t="s">
        <v>36</v>
      </c>
      <c r="AX1293" s="15" t="s">
        <v>82</v>
      </c>
      <c r="AY1293" s="265" t="s">
        <v>135</v>
      </c>
    </row>
    <row r="1294" s="2" customFormat="1" ht="16.5" customHeight="1">
      <c r="A1294" s="41"/>
      <c r="B1294" s="42"/>
      <c r="C1294" s="283" t="s">
        <v>880</v>
      </c>
      <c r="D1294" s="283" t="s">
        <v>367</v>
      </c>
      <c r="E1294" s="284" t="s">
        <v>868</v>
      </c>
      <c r="F1294" s="285" t="s">
        <v>869</v>
      </c>
      <c r="G1294" s="286" t="s">
        <v>211</v>
      </c>
      <c r="H1294" s="287">
        <v>36.225000000000001</v>
      </c>
      <c r="I1294" s="288"/>
      <c r="J1294" s="289">
        <f>ROUND(I1294*H1294,2)</f>
        <v>0</v>
      </c>
      <c r="K1294" s="285" t="s">
        <v>142</v>
      </c>
      <c r="L1294" s="290"/>
      <c r="M1294" s="291" t="s">
        <v>19</v>
      </c>
      <c r="N1294" s="292" t="s">
        <v>45</v>
      </c>
      <c r="O1294" s="87"/>
      <c r="P1294" s="224">
        <f>O1294*H1294</f>
        <v>0</v>
      </c>
      <c r="Q1294" s="224">
        <v>0.00029999999999999997</v>
      </c>
      <c r="R1294" s="224">
        <f>Q1294*H1294</f>
        <v>0.010867499999999999</v>
      </c>
      <c r="S1294" s="224">
        <v>0</v>
      </c>
      <c r="T1294" s="225">
        <f>S1294*H1294</f>
        <v>0</v>
      </c>
      <c r="U1294" s="41"/>
      <c r="V1294" s="41"/>
      <c r="W1294" s="41"/>
      <c r="X1294" s="41"/>
      <c r="Y1294" s="41"/>
      <c r="Z1294" s="41"/>
      <c r="AA1294" s="41"/>
      <c r="AB1294" s="41"/>
      <c r="AC1294" s="41"/>
      <c r="AD1294" s="41"/>
      <c r="AE1294" s="41"/>
      <c r="AR1294" s="226" t="s">
        <v>572</v>
      </c>
      <c r="AT1294" s="226" t="s">
        <v>367</v>
      </c>
      <c r="AU1294" s="226" t="s">
        <v>84</v>
      </c>
      <c r="AY1294" s="20" t="s">
        <v>135</v>
      </c>
      <c r="BE1294" s="227">
        <f>IF(N1294="základní",J1294,0)</f>
        <v>0</v>
      </c>
      <c r="BF1294" s="227">
        <f>IF(N1294="snížená",J1294,0)</f>
        <v>0</v>
      </c>
      <c r="BG1294" s="227">
        <f>IF(N1294="zákl. přenesená",J1294,0)</f>
        <v>0</v>
      </c>
      <c r="BH1294" s="227">
        <f>IF(N1294="sníž. přenesená",J1294,0)</f>
        <v>0</v>
      </c>
      <c r="BI1294" s="227">
        <f>IF(N1294="nulová",J1294,0)</f>
        <v>0</v>
      </c>
      <c r="BJ1294" s="20" t="s">
        <v>82</v>
      </c>
      <c r="BK1294" s="227">
        <f>ROUND(I1294*H1294,2)</f>
        <v>0</v>
      </c>
      <c r="BL1294" s="20" t="s">
        <v>278</v>
      </c>
      <c r="BM1294" s="226" t="s">
        <v>881</v>
      </c>
    </row>
    <row r="1295" s="13" customFormat="1">
      <c r="A1295" s="13"/>
      <c r="B1295" s="233"/>
      <c r="C1295" s="234"/>
      <c r="D1295" s="235" t="s">
        <v>147</v>
      </c>
      <c r="E1295" s="236" t="s">
        <v>19</v>
      </c>
      <c r="F1295" s="237" t="s">
        <v>366</v>
      </c>
      <c r="G1295" s="234"/>
      <c r="H1295" s="236" t="s">
        <v>19</v>
      </c>
      <c r="I1295" s="238"/>
      <c r="J1295" s="234"/>
      <c r="K1295" s="234"/>
      <c r="L1295" s="239"/>
      <c r="M1295" s="240"/>
      <c r="N1295" s="241"/>
      <c r="O1295" s="241"/>
      <c r="P1295" s="241"/>
      <c r="Q1295" s="241"/>
      <c r="R1295" s="241"/>
      <c r="S1295" s="241"/>
      <c r="T1295" s="242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43" t="s">
        <v>147</v>
      </c>
      <c r="AU1295" s="243" t="s">
        <v>84</v>
      </c>
      <c r="AV1295" s="13" t="s">
        <v>82</v>
      </c>
      <c r="AW1295" s="13" t="s">
        <v>36</v>
      </c>
      <c r="AX1295" s="13" t="s">
        <v>74</v>
      </c>
      <c r="AY1295" s="243" t="s">
        <v>135</v>
      </c>
    </row>
    <row r="1296" s="13" customFormat="1">
      <c r="A1296" s="13"/>
      <c r="B1296" s="233"/>
      <c r="C1296" s="234"/>
      <c r="D1296" s="235" t="s">
        <v>147</v>
      </c>
      <c r="E1296" s="236" t="s">
        <v>19</v>
      </c>
      <c r="F1296" s="237" t="s">
        <v>412</v>
      </c>
      <c r="G1296" s="234"/>
      <c r="H1296" s="236" t="s">
        <v>19</v>
      </c>
      <c r="I1296" s="238"/>
      <c r="J1296" s="234"/>
      <c r="K1296" s="234"/>
      <c r="L1296" s="239"/>
      <c r="M1296" s="240"/>
      <c r="N1296" s="241"/>
      <c r="O1296" s="241"/>
      <c r="P1296" s="241"/>
      <c r="Q1296" s="241"/>
      <c r="R1296" s="241"/>
      <c r="S1296" s="241"/>
      <c r="T1296" s="242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43" t="s">
        <v>147</v>
      </c>
      <c r="AU1296" s="243" t="s">
        <v>84</v>
      </c>
      <c r="AV1296" s="13" t="s">
        <v>82</v>
      </c>
      <c r="AW1296" s="13" t="s">
        <v>36</v>
      </c>
      <c r="AX1296" s="13" t="s">
        <v>74</v>
      </c>
      <c r="AY1296" s="243" t="s">
        <v>135</v>
      </c>
    </row>
    <row r="1297" s="14" customFormat="1">
      <c r="A1297" s="14"/>
      <c r="B1297" s="244"/>
      <c r="C1297" s="245"/>
      <c r="D1297" s="235" t="s">
        <v>147</v>
      </c>
      <c r="E1297" s="246" t="s">
        <v>19</v>
      </c>
      <c r="F1297" s="247" t="s">
        <v>523</v>
      </c>
      <c r="G1297" s="245"/>
      <c r="H1297" s="248">
        <v>10.699999999999999</v>
      </c>
      <c r="I1297" s="249"/>
      <c r="J1297" s="245"/>
      <c r="K1297" s="245"/>
      <c r="L1297" s="250"/>
      <c r="M1297" s="251"/>
      <c r="N1297" s="252"/>
      <c r="O1297" s="252"/>
      <c r="P1297" s="252"/>
      <c r="Q1297" s="252"/>
      <c r="R1297" s="252"/>
      <c r="S1297" s="252"/>
      <c r="T1297" s="253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54" t="s">
        <v>147</v>
      </c>
      <c r="AU1297" s="254" t="s">
        <v>84</v>
      </c>
      <c r="AV1297" s="14" t="s">
        <v>84</v>
      </c>
      <c r="AW1297" s="14" t="s">
        <v>36</v>
      </c>
      <c r="AX1297" s="14" t="s">
        <v>74</v>
      </c>
      <c r="AY1297" s="254" t="s">
        <v>135</v>
      </c>
    </row>
    <row r="1298" s="14" customFormat="1">
      <c r="A1298" s="14"/>
      <c r="B1298" s="244"/>
      <c r="C1298" s="245"/>
      <c r="D1298" s="235" t="s">
        <v>147</v>
      </c>
      <c r="E1298" s="246" t="s">
        <v>19</v>
      </c>
      <c r="F1298" s="247" t="s">
        <v>785</v>
      </c>
      <c r="G1298" s="245"/>
      <c r="H1298" s="248">
        <v>0.29999999999999999</v>
      </c>
      <c r="I1298" s="249"/>
      <c r="J1298" s="245"/>
      <c r="K1298" s="245"/>
      <c r="L1298" s="250"/>
      <c r="M1298" s="251"/>
      <c r="N1298" s="252"/>
      <c r="O1298" s="252"/>
      <c r="P1298" s="252"/>
      <c r="Q1298" s="252"/>
      <c r="R1298" s="252"/>
      <c r="S1298" s="252"/>
      <c r="T1298" s="253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54" t="s">
        <v>147</v>
      </c>
      <c r="AU1298" s="254" t="s">
        <v>84</v>
      </c>
      <c r="AV1298" s="14" t="s">
        <v>84</v>
      </c>
      <c r="AW1298" s="14" t="s">
        <v>36</v>
      </c>
      <c r="AX1298" s="14" t="s">
        <v>74</v>
      </c>
      <c r="AY1298" s="254" t="s">
        <v>135</v>
      </c>
    </row>
    <row r="1299" s="14" customFormat="1">
      <c r="A1299" s="14"/>
      <c r="B1299" s="244"/>
      <c r="C1299" s="245"/>
      <c r="D1299" s="235" t="s">
        <v>147</v>
      </c>
      <c r="E1299" s="246" t="s">
        <v>19</v>
      </c>
      <c r="F1299" s="247" t="s">
        <v>786</v>
      </c>
      <c r="G1299" s="245"/>
      <c r="H1299" s="248">
        <v>0.59999999999999998</v>
      </c>
      <c r="I1299" s="249"/>
      <c r="J1299" s="245"/>
      <c r="K1299" s="245"/>
      <c r="L1299" s="250"/>
      <c r="M1299" s="251"/>
      <c r="N1299" s="252"/>
      <c r="O1299" s="252"/>
      <c r="P1299" s="252"/>
      <c r="Q1299" s="252"/>
      <c r="R1299" s="252"/>
      <c r="S1299" s="252"/>
      <c r="T1299" s="253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T1299" s="254" t="s">
        <v>147</v>
      </c>
      <c r="AU1299" s="254" t="s">
        <v>84</v>
      </c>
      <c r="AV1299" s="14" t="s">
        <v>84</v>
      </c>
      <c r="AW1299" s="14" t="s">
        <v>36</v>
      </c>
      <c r="AX1299" s="14" t="s">
        <v>74</v>
      </c>
      <c r="AY1299" s="254" t="s">
        <v>135</v>
      </c>
    </row>
    <row r="1300" s="14" customFormat="1">
      <c r="A1300" s="14"/>
      <c r="B1300" s="244"/>
      <c r="C1300" s="245"/>
      <c r="D1300" s="235" t="s">
        <v>147</v>
      </c>
      <c r="E1300" s="246" t="s">
        <v>19</v>
      </c>
      <c r="F1300" s="247" t="s">
        <v>787</v>
      </c>
      <c r="G1300" s="245"/>
      <c r="H1300" s="248">
        <v>-3.7000000000000002</v>
      </c>
      <c r="I1300" s="249"/>
      <c r="J1300" s="245"/>
      <c r="K1300" s="245"/>
      <c r="L1300" s="250"/>
      <c r="M1300" s="251"/>
      <c r="N1300" s="252"/>
      <c r="O1300" s="252"/>
      <c r="P1300" s="252"/>
      <c r="Q1300" s="252"/>
      <c r="R1300" s="252"/>
      <c r="S1300" s="252"/>
      <c r="T1300" s="253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4" t="s">
        <v>147</v>
      </c>
      <c r="AU1300" s="254" t="s">
        <v>84</v>
      </c>
      <c r="AV1300" s="14" t="s">
        <v>84</v>
      </c>
      <c r="AW1300" s="14" t="s">
        <v>36</v>
      </c>
      <c r="AX1300" s="14" t="s">
        <v>74</v>
      </c>
      <c r="AY1300" s="254" t="s">
        <v>135</v>
      </c>
    </row>
    <row r="1301" s="13" customFormat="1">
      <c r="A1301" s="13"/>
      <c r="B1301" s="233"/>
      <c r="C1301" s="234"/>
      <c r="D1301" s="235" t="s">
        <v>147</v>
      </c>
      <c r="E1301" s="236" t="s">
        <v>19</v>
      </c>
      <c r="F1301" s="237" t="s">
        <v>417</v>
      </c>
      <c r="G1301" s="234"/>
      <c r="H1301" s="236" t="s">
        <v>19</v>
      </c>
      <c r="I1301" s="238"/>
      <c r="J1301" s="234"/>
      <c r="K1301" s="234"/>
      <c r="L1301" s="239"/>
      <c r="M1301" s="240"/>
      <c r="N1301" s="241"/>
      <c r="O1301" s="241"/>
      <c r="P1301" s="241"/>
      <c r="Q1301" s="241"/>
      <c r="R1301" s="241"/>
      <c r="S1301" s="241"/>
      <c r="T1301" s="242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3" t="s">
        <v>147</v>
      </c>
      <c r="AU1301" s="243" t="s">
        <v>84</v>
      </c>
      <c r="AV1301" s="13" t="s">
        <v>82</v>
      </c>
      <c r="AW1301" s="13" t="s">
        <v>36</v>
      </c>
      <c r="AX1301" s="13" t="s">
        <v>74</v>
      </c>
      <c r="AY1301" s="243" t="s">
        <v>135</v>
      </c>
    </row>
    <row r="1302" s="14" customFormat="1">
      <c r="A1302" s="14"/>
      <c r="B1302" s="244"/>
      <c r="C1302" s="245"/>
      <c r="D1302" s="235" t="s">
        <v>147</v>
      </c>
      <c r="E1302" s="246" t="s">
        <v>19</v>
      </c>
      <c r="F1302" s="247" t="s">
        <v>526</v>
      </c>
      <c r="G1302" s="245"/>
      <c r="H1302" s="248">
        <v>6.9400000000000004</v>
      </c>
      <c r="I1302" s="249"/>
      <c r="J1302" s="245"/>
      <c r="K1302" s="245"/>
      <c r="L1302" s="250"/>
      <c r="M1302" s="251"/>
      <c r="N1302" s="252"/>
      <c r="O1302" s="252"/>
      <c r="P1302" s="252"/>
      <c r="Q1302" s="252"/>
      <c r="R1302" s="252"/>
      <c r="S1302" s="252"/>
      <c r="T1302" s="253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54" t="s">
        <v>147</v>
      </c>
      <c r="AU1302" s="254" t="s">
        <v>84</v>
      </c>
      <c r="AV1302" s="14" t="s">
        <v>84</v>
      </c>
      <c r="AW1302" s="14" t="s">
        <v>36</v>
      </c>
      <c r="AX1302" s="14" t="s">
        <v>74</v>
      </c>
      <c r="AY1302" s="254" t="s">
        <v>135</v>
      </c>
    </row>
    <row r="1303" s="13" customFormat="1">
      <c r="A1303" s="13"/>
      <c r="B1303" s="233"/>
      <c r="C1303" s="234"/>
      <c r="D1303" s="235" t="s">
        <v>147</v>
      </c>
      <c r="E1303" s="236" t="s">
        <v>19</v>
      </c>
      <c r="F1303" s="237" t="s">
        <v>419</v>
      </c>
      <c r="G1303" s="234"/>
      <c r="H1303" s="236" t="s">
        <v>19</v>
      </c>
      <c r="I1303" s="238"/>
      <c r="J1303" s="234"/>
      <c r="K1303" s="234"/>
      <c r="L1303" s="239"/>
      <c r="M1303" s="240"/>
      <c r="N1303" s="241"/>
      <c r="O1303" s="241"/>
      <c r="P1303" s="241"/>
      <c r="Q1303" s="241"/>
      <c r="R1303" s="241"/>
      <c r="S1303" s="241"/>
      <c r="T1303" s="242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43" t="s">
        <v>147</v>
      </c>
      <c r="AU1303" s="243" t="s">
        <v>84</v>
      </c>
      <c r="AV1303" s="13" t="s">
        <v>82</v>
      </c>
      <c r="AW1303" s="13" t="s">
        <v>36</v>
      </c>
      <c r="AX1303" s="13" t="s">
        <v>74</v>
      </c>
      <c r="AY1303" s="243" t="s">
        <v>135</v>
      </c>
    </row>
    <row r="1304" s="14" customFormat="1">
      <c r="A1304" s="14"/>
      <c r="B1304" s="244"/>
      <c r="C1304" s="245"/>
      <c r="D1304" s="235" t="s">
        <v>147</v>
      </c>
      <c r="E1304" s="246" t="s">
        <v>19</v>
      </c>
      <c r="F1304" s="247" t="s">
        <v>877</v>
      </c>
      <c r="G1304" s="245"/>
      <c r="H1304" s="248">
        <v>4.71</v>
      </c>
      <c r="I1304" s="249"/>
      <c r="J1304" s="245"/>
      <c r="K1304" s="245"/>
      <c r="L1304" s="250"/>
      <c r="M1304" s="251"/>
      <c r="N1304" s="252"/>
      <c r="O1304" s="252"/>
      <c r="P1304" s="252"/>
      <c r="Q1304" s="252"/>
      <c r="R1304" s="252"/>
      <c r="S1304" s="252"/>
      <c r="T1304" s="253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54" t="s">
        <v>147</v>
      </c>
      <c r="AU1304" s="254" t="s">
        <v>84</v>
      </c>
      <c r="AV1304" s="14" t="s">
        <v>84</v>
      </c>
      <c r="AW1304" s="14" t="s">
        <v>36</v>
      </c>
      <c r="AX1304" s="14" t="s">
        <v>74</v>
      </c>
      <c r="AY1304" s="254" t="s">
        <v>135</v>
      </c>
    </row>
    <row r="1305" s="14" customFormat="1">
      <c r="A1305" s="14"/>
      <c r="B1305" s="244"/>
      <c r="C1305" s="245"/>
      <c r="D1305" s="235" t="s">
        <v>147</v>
      </c>
      <c r="E1305" s="246" t="s">
        <v>19</v>
      </c>
      <c r="F1305" s="247" t="s">
        <v>789</v>
      </c>
      <c r="G1305" s="245"/>
      <c r="H1305" s="248">
        <v>-1.8999999999999999</v>
      </c>
      <c r="I1305" s="249"/>
      <c r="J1305" s="245"/>
      <c r="K1305" s="245"/>
      <c r="L1305" s="250"/>
      <c r="M1305" s="251"/>
      <c r="N1305" s="252"/>
      <c r="O1305" s="252"/>
      <c r="P1305" s="252"/>
      <c r="Q1305" s="252"/>
      <c r="R1305" s="252"/>
      <c r="S1305" s="252"/>
      <c r="T1305" s="253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54" t="s">
        <v>147</v>
      </c>
      <c r="AU1305" s="254" t="s">
        <v>84</v>
      </c>
      <c r="AV1305" s="14" t="s">
        <v>84</v>
      </c>
      <c r="AW1305" s="14" t="s">
        <v>36</v>
      </c>
      <c r="AX1305" s="14" t="s">
        <v>74</v>
      </c>
      <c r="AY1305" s="254" t="s">
        <v>135</v>
      </c>
    </row>
    <row r="1306" s="13" customFormat="1">
      <c r="A1306" s="13"/>
      <c r="B1306" s="233"/>
      <c r="C1306" s="234"/>
      <c r="D1306" s="235" t="s">
        <v>147</v>
      </c>
      <c r="E1306" s="236" t="s">
        <v>19</v>
      </c>
      <c r="F1306" s="237" t="s">
        <v>436</v>
      </c>
      <c r="G1306" s="234"/>
      <c r="H1306" s="236" t="s">
        <v>19</v>
      </c>
      <c r="I1306" s="238"/>
      <c r="J1306" s="234"/>
      <c r="K1306" s="234"/>
      <c r="L1306" s="239"/>
      <c r="M1306" s="240"/>
      <c r="N1306" s="241"/>
      <c r="O1306" s="241"/>
      <c r="P1306" s="241"/>
      <c r="Q1306" s="241"/>
      <c r="R1306" s="241"/>
      <c r="S1306" s="241"/>
      <c r="T1306" s="242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43" t="s">
        <v>147</v>
      </c>
      <c r="AU1306" s="243" t="s">
        <v>84</v>
      </c>
      <c r="AV1306" s="13" t="s">
        <v>82</v>
      </c>
      <c r="AW1306" s="13" t="s">
        <v>36</v>
      </c>
      <c r="AX1306" s="13" t="s">
        <v>74</v>
      </c>
      <c r="AY1306" s="243" t="s">
        <v>135</v>
      </c>
    </row>
    <row r="1307" s="14" customFormat="1">
      <c r="A1307" s="14"/>
      <c r="B1307" s="244"/>
      <c r="C1307" s="245"/>
      <c r="D1307" s="235" t="s">
        <v>147</v>
      </c>
      <c r="E1307" s="246" t="s">
        <v>19</v>
      </c>
      <c r="F1307" s="247" t="s">
        <v>878</v>
      </c>
      <c r="G1307" s="245"/>
      <c r="H1307" s="248">
        <v>2.9500000000000002</v>
      </c>
      <c r="I1307" s="249"/>
      <c r="J1307" s="245"/>
      <c r="K1307" s="245"/>
      <c r="L1307" s="250"/>
      <c r="M1307" s="251"/>
      <c r="N1307" s="252"/>
      <c r="O1307" s="252"/>
      <c r="P1307" s="252"/>
      <c r="Q1307" s="252"/>
      <c r="R1307" s="252"/>
      <c r="S1307" s="252"/>
      <c r="T1307" s="253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54" t="s">
        <v>147</v>
      </c>
      <c r="AU1307" s="254" t="s">
        <v>84</v>
      </c>
      <c r="AV1307" s="14" t="s">
        <v>84</v>
      </c>
      <c r="AW1307" s="14" t="s">
        <v>36</v>
      </c>
      <c r="AX1307" s="14" t="s">
        <v>74</v>
      </c>
      <c r="AY1307" s="254" t="s">
        <v>135</v>
      </c>
    </row>
    <row r="1308" s="14" customFormat="1">
      <c r="A1308" s="14"/>
      <c r="B1308" s="244"/>
      <c r="C1308" s="245"/>
      <c r="D1308" s="235" t="s">
        <v>147</v>
      </c>
      <c r="E1308" s="246" t="s">
        <v>19</v>
      </c>
      <c r="F1308" s="247" t="s">
        <v>790</v>
      </c>
      <c r="G1308" s="245"/>
      <c r="H1308" s="248">
        <v>-0.59999999999999998</v>
      </c>
      <c r="I1308" s="249"/>
      <c r="J1308" s="245"/>
      <c r="K1308" s="245"/>
      <c r="L1308" s="250"/>
      <c r="M1308" s="251"/>
      <c r="N1308" s="252"/>
      <c r="O1308" s="252"/>
      <c r="P1308" s="252"/>
      <c r="Q1308" s="252"/>
      <c r="R1308" s="252"/>
      <c r="S1308" s="252"/>
      <c r="T1308" s="253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54" t="s">
        <v>147</v>
      </c>
      <c r="AU1308" s="254" t="s">
        <v>84</v>
      </c>
      <c r="AV1308" s="14" t="s">
        <v>84</v>
      </c>
      <c r="AW1308" s="14" t="s">
        <v>36</v>
      </c>
      <c r="AX1308" s="14" t="s">
        <v>74</v>
      </c>
      <c r="AY1308" s="254" t="s">
        <v>135</v>
      </c>
    </row>
    <row r="1309" s="13" customFormat="1">
      <c r="A1309" s="13"/>
      <c r="B1309" s="233"/>
      <c r="C1309" s="234"/>
      <c r="D1309" s="235" t="s">
        <v>147</v>
      </c>
      <c r="E1309" s="236" t="s">
        <v>19</v>
      </c>
      <c r="F1309" s="237" t="s">
        <v>438</v>
      </c>
      <c r="G1309" s="234"/>
      <c r="H1309" s="236" t="s">
        <v>19</v>
      </c>
      <c r="I1309" s="238"/>
      <c r="J1309" s="234"/>
      <c r="K1309" s="234"/>
      <c r="L1309" s="239"/>
      <c r="M1309" s="240"/>
      <c r="N1309" s="241"/>
      <c r="O1309" s="241"/>
      <c r="P1309" s="241"/>
      <c r="Q1309" s="241"/>
      <c r="R1309" s="241"/>
      <c r="S1309" s="241"/>
      <c r="T1309" s="242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3" t="s">
        <v>147</v>
      </c>
      <c r="AU1309" s="243" t="s">
        <v>84</v>
      </c>
      <c r="AV1309" s="13" t="s">
        <v>82</v>
      </c>
      <c r="AW1309" s="13" t="s">
        <v>36</v>
      </c>
      <c r="AX1309" s="13" t="s">
        <v>74</v>
      </c>
      <c r="AY1309" s="243" t="s">
        <v>135</v>
      </c>
    </row>
    <row r="1310" s="14" customFormat="1">
      <c r="A1310" s="14"/>
      <c r="B1310" s="244"/>
      <c r="C1310" s="245"/>
      <c r="D1310" s="235" t="s">
        <v>147</v>
      </c>
      <c r="E1310" s="246" t="s">
        <v>19</v>
      </c>
      <c r="F1310" s="247" t="s">
        <v>529</v>
      </c>
      <c r="G1310" s="245"/>
      <c r="H1310" s="248">
        <v>3.75</v>
      </c>
      <c r="I1310" s="249"/>
      <c r="J1310" s="245"/>
      <c r="K1310" s="245"/>
      <c r="L1310" s="250"/>
      <c r="M1310" s="251"/>
      <c r="N1310" s="252"/>
      <c r="O1310" s="252"/>
      <c r="P1310" s="252"/>
      <c r="Q1310" s="252"/>
      <c r="R1310" s="252"/>
      <c r="S1310" s="252"/>
      <c r="T1310" s="253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54" t="s">
        <v>147</v>
      </c>
      <c r="AU1310" s="254" t="s">
        <v>84</v>
      </c>
      <c r="AV1310" s="14" t="s">
        <v>84</v>
      </c>
      <c r="AW1310" s="14" t="s">
        <v>36</v>
      </c>
      <c r="AX1310" s="14" t="s">
        <v>74</v>
      </c>
      <c r="AY1310" s="254" t="s">
        <v>135</v>
      </c>
    </row>
    <row r="1311" s="14" customFormat="1">
      <c r="A1311" s="14"/>
      <c r="B1311" s="244"/>
      <c r="C1311" s="245"/>
      <c r="D1311" s="235" t="s">
        <v>147</v>
      </c>
      <c r="E1311" s="246" t="s">
        <v>19</v>
      </c>
      <c r="F1311" s="247" t="s">
        <v>790</v>
      </c>
      <c r="G1311" s="245"/>
      <c r="H1311" s="248">
        <v>-0.59999999999999998</v>
      </c>
      <c r="I1311" s="249"/>
      <c r="J1311" s="245"/>
      <c r="K1311" s="245"/>
      <c r="L1311" s="250"/>
      <c r="M1311" s="251"/>
      <c r="N1311" s="252"/>
      <c r="O1311" s="252"/>
      <c r="P1311" s="252"/>
      <c r="Q1311" s="252"/>
      <c r="R1311" s="252"/>
      <c r="S1311" s="252"/>
      <c r="T1311" s="253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54" t="s">
        <v>147</v>
      </c>
      <c r="AU1311" s="254" t="s">
        <v>84</v>
      </c>
      <c r="AV1311" s="14" t="s">
        <v>84</v>
      </c>
      <c r="AW1311" s="14" t="s">
        <v>36</v>
      </c>
      <c r="AX1311" s="14" t="s">
        <v>74</v>
      </c>
      <c r="AY1311" s="254" t="s">
        <v>135</v>
      </c>
    </row>
    <row r="1312" s="13" customFormat="1">
      <c r="A1312" s="13"/>
      <c r="B1312" s="233"/>
      <c r="C1312" s="234"/>
      <c r="D1312" s="235" t="s">
        <v>147</v>
      </c>
      <c r="E1312" s="236" t="s">
        <v>19</v>
      </c>
      <c r="F1312" s="237" t="s">
        <v>495</v>
      </c>
      <c r="G1312" s="234"/>
      <c r="H1312" s="236" t="s">
        <v>19</v>
      </c>
      <c r="I1312" s="238"/>
      <c r="J1312" s="234"/>
      <c r="K1312" s="234"/>
      <c r="L1312" s="239"/>
      <c r="M1312" s="240"/>
      <c r="N1312" s="241"/>
      <c r="O1312" s="241"/>
      <c r="P1312" s="241"/>
      <c r="Q1312" s="241"/>
      <c r="R1312" s="241"/>
      <c r="S1312" s="241"/>
      <c r="T1312" s="242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43" t="s">
        <v>147</v>
      </c>
      <c r="AU1312" s="243" t="s">
        <v>84</v>
      </c>
      <c r="AV1312" s="13" t="s">
        <v>82</v>
      </c>
      <c r="AW1312" s="13" t="s">
        <v>36</v>
      </c>
      <c r="AX1312" s="13" t="s">
        <v>74</v>
      </c>
      <c r="AY1312" s="243" t="s">
        <v>135</v>
      </c>
    </row>
    <row r="1313" s="14" customFormat="1">
      <c r="A1313" s="14"/>
      <c r="B1313" s="244"/>
      <c r="C1313" s="245"/>
      <c r="D1313" s="235" t="s">
        <v>147</v>
      </c>
      <c r="E1313" s="246" t="s">
        <v>19</v>
      </c>
      <c r="F1313" s="247" t="s">
        <v>530</v>
      </c>
      <c r="G1313" s="245"/>
      <c r="H1313" s="248">
        <v>1.6000000000000001</v>
      </c>
      <c r="I1313" s="249"/>
      <c r="J1313" s="245"/>
      <c r="K1313" s="245"/>
      <c r="L1313" s="250"/>
      <c r="M1313" s="251"/>
      <c r="N1313" s="252"/>
      <c r="O1313" s="252"/>
      <c r="P1313" s="252"/>
      <c r="Q1313" s="252"/>
      <c r="R1313" s="252"/>
      <c r="S1313" s="252"/>
      <c r="T1313" s="253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54" t="s">
        <v>147</v>
      </c>
      <c r="AU1313" s="254" t="s">
        <v>84</v>
      </c>
      <c r="AV1313" s="14" t="s">
        <v>84</v>
      </c>
      <c r="AW1313" s="14" t="s">
        <v>36</v>
      </c>
      <c r="AX1313" s="14" t="s">
        <v>74</v>
      </c>
      <c r="AY1313" s="254" t="s">
        <v>135</v>
      </c>
    </row>
    <row r="1314" s="13" customFormat="1">
      <c r="A1314" s="13"/>
      <c r="B1314" s="233"/>
      <c r="C1314" s="234"/>
      <c r="D1314" s="235" t="s">
        <v>147</v>
      </c>
      <c r="E1314" s="236" t="s">
        <v>19</v>
      </c>
      <c r="F1314" s="237" t="s">
        <v>469</v>
      </c>
      <c r="G1314" s="234"/>
      <c r="H1314" s="236" t="s">
        <v>19</v>
      </c>
      <c r="I1314" s="238"/>
      <c r="J1314" s="234"/>
      <c r="K1314" s="234"/>
      <c r="L1314" s="239"/>
      <c r="M1314" s="240"/>
      <c r="N1314" s="241"/>
      <c r="O1314" s="241"/>
      <c r="P1314" s="241"/>
      <c r="Q1314" s="241"/>
      <c r="R1314" s="241"/>
      <c r="S1314" s="241"/>
      <c r="T1314" s="242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43" t="s">
        <v>147</v>
      </c>
      <c r="AU1314" s="243" t="s">
        <v>84</v>
      </c>
      <c r="AV1314" s="13" t="s">
        <v>82</v>
      </c>
      <c r="AW1314" s="13" t="s">
        <v>36</v>
      </c>
      <c r="AX1314" s="13" t="s">
        <v>74</v>
      </c>
      <c r="AY1314" s="243" t="s">
        <v>135</v>
      </c>
    </row>
    <row r="1315" s="14" customFormat="1">
      <c r="A1315" s="14"/>
      <c r="B1315" s="244"/>
      <c r="C1315" s="245"/>
      <c r="D1315" s="235" t="s">
        <v>147</v>
      </c>
      <c r="E1315" s="246" t="s">
        <v>19</v>
      </c>
      <c r="F1315" s="247" t="s">
        <v>879</v>
      </c>
      <c r="G1315" s="245"/>
      <c r="H1315" s="248">
        <v>3.25</v>
      </c>
      <c r="I1315" s="249"/>
      <c r="J1315" s="245"/>
      <c r="K1315" s="245"/>
      <c r="L1315" s="250"/>
      <c r="M1315" s="251"/>
      <c r="N1315" s="252"/>
      <c r="O1315" s="252"/>
      <c r="P1315" s="252"/>
      <c r="Q1315" s="252"/>
      <c r="R1315" s="252"/>
      <c r="S1315" s="252"/>
      <c r="T1315" s="253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54" t="s">
        <v>147</v>
      </c>
      <c r="AU1315" s="254" t="s">
        <v>84</v>
      </c>
      <c r="AV1315" s="14" t="s">
        <v>84</v>
      </c>
      <c r="AW1315" s="14" t="s">
        <v>36</v>
      </c>
      <c r="AX1315" s="14" t="s">
        <v>74</v>
      </c>
      <c r="AY1315" s="254" t="s">
        <v>135</v>
      </c>
    </row>
    <row r="1316" s="13" customFormat="1">
      <c r="A1316" s="13"/>
      <c r="B1316" s="233"/>
      <c r="C1316" s="234"/>
      <c r="D1316" s="235" t="s">
        <v>147</v>
      </c>
      <c r="E1316" s="236" t="s">
        <v>19</v>
      </c>
      <c r="F1316" s="237" t="s">
        <v>425</v>
      </c>
      <c r="G1316" s="234"/>
      <c r="H1316" s="236" t="s">
        <v>19</v>
      </c>
      <c r="I1316" s="238"/>
      <c r="J1316" s="234"/>
      <c r="K1316" s="234"/>
      <c r="L1316" s="239"/>
      <c r="M1316" s="240"/>
      <c r="N1316" s="241"/>
      <c r="O1316" s="241"/>
      <c r="P1316" s="241"/>
      <c r="Q1316" s="241"/>
      <c r="R1316" s="241"/>
      <c r="S1316" s="241"/>
      <c r="T1316" s="242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43" t="s">
        <v>147</v>
      </c>
      <c r="AU1316" s="243" t="s">
        <v>84</v>
      </c>
      <c r="AV1316" s="13" t="s">
        <v>82</v>
      </c>
      <c r="AW1316" s="13" t="s">
        <v>36</v>
      </c>
      <c r="AX1316" s="13" t="s">
        <v>74</v>
      </c>
      <c r="AY1316" s="243" t="s">
        <v>135</v>
      </c>
    </row>
    <row r="1317" s="14" customFormat="1">
      <c r="A1317" s="14"/>
      <c r="B1317" s="244"/>
      <c r="C1317" s="245"/>
      <c r="D1317" s="235" t="s">
        <v>147</v>
      </c>
      <c r="E1317" s="246" t="s">
        <v>19</v>
      </c>
      <c r="F1317" s="247" t="s">
        <v>794</v>
      </c>
      <c r="G1317" s="245"/>
      <c r="H1317" s="248">
        <v>6.7000000000000002</v>
      </c>
      <c r="I1317" s="249"/>
      <c r="J1317" s="245"/>
      <c r="K1317" s="245"/>
      <c r="L1317" s="250"/>
      <c r="M1317" s="251"/>
      <c r="N1317" s="252"/>
      <c r="O1317" s="252"/>
      <c r="P1317" s="252"/>
      <c r="Q1317" s="252"/>
      <c r="R1317" s="252"/>
      <c r="S1317" s="252"/>
      <c r="T1317" s="253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54" t="s">
        <v>147</v>
      </c>
      <c r="AU1317" s="254" t="s">
        <v>84</v>
      </c>
      <c r="AV1317" s="14" t="s">
        <v>84</v>
      </c>
      <c r="AW1317" s="14" t="s">
        <v>36</v>
      </c>
      <c r="AX1317" s="14" t="s">
        <v>74</v>
      </c>
      <c r="AY1317" s="254" t="s">
        <v>135</v>
      </c>
    </row>
    <row r="1318" s="14" customFormat="1">
      <c r="A1318" s="14"/>
      <c r="B1318" s="244"/>
      <c r="C1318" s="245"/>
      <c r="D1318" s="235" t="s">
        <v>147</v>
      </c>
      <c r="E1318" s="246" t="s">
        <v>19</v>
      </c>
      <c r="F1318" s="247" t="s">
        <v>786</v>
      </c>
      <c r="G1318" s="245"/>
      <c r="H1318" s="248">
        <v>0.59999999999999998</v>
      </c>
      <c r="I1318" s="249"/>
      <c r="J1318" s="245"/>
      <c r="K1318" s="245"/>
      <c r="L1318" s="250"/>
      <c r="M1318" s="251"/>
      <c r="N1318" s="252"/>
      <c r="O1318" s="252"/>
      <c r="P1318" s="252"/>
      <c r="Q1318" s="252"/>
      <c r="R1318" s="252"/>
      <c r="S1318" s="252"/>
      <c r="T1318" s="253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4" t="s">
        <v>147</v>
      </c>
      <c r="AU1318" s="254" t="s">
        <v>84</v>
      </c>
      <c r="AV1318" s="14" t="s">
        <v>84</v>
      </c>
      <c r="AW1318" s="14" t="s">
        <v>36</v>
      </c>
      <c r="AX1318" s="14" t="s">
        <v>74</v>
      </c>
      <c r="AY1318" s="254" t="s">
        <v>135</v>
      </c>
    </row>
    <row r="1319" s="14" customFormat="1">
      <c r="A1319" s="14"/>
      <c r="B1319" s="244"/>
      <c r="C1319" s="245"/>
      <c r="D1319" s="235" t="s">
        <v>147</v>
      </c>
      <c r="E1319" s="246" t="s">
        <v>19</v>
      </c>
      <c r="F1319" s="247" t="s">
        <v>795</v>
      </c>
      <c r="G1319" s="245"/>
      <c r="H1319" s="248">
        <v>-0.80000000000000004</v>
      </c>
      <c r="I1319" s="249"/>
      <c r="J1319" s="245"/>
      <c r="K1319" s="245"/>
      <c r="L1319" s="250"/>
      <c r="M1319" s="251"/>
      <c r="N1319" s="252"/>
      <c r="O1319" s="252"/>
      <c r="P1319" s="252"/>
      <c r="Q1319" s="252"/>
      <c r="R1319" s="252"/>
      <c r="S1319" s="252"/>
      <c r="T1319" s="253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54" t="s">
        <v>147</v>
      </c>
      <c r="AU1319" s="254" t="s">
        <v>84</v>
      </c>
      <c r="AV1319" s="14" t="s">
        <v>84</v>
      </c>
      <c r="AW1319" s="14" t="s">
        <v>36</v>
      </c>
      <c r="AX1319" s="14" t="s">
        <v>74</v>
      </c>
      <c r="AY1319" s="254" t="s">
        <v>135</v>
      </c>
    </row>
    <row r="1320" s="15" customFormat="1">
      <c r="A1320" s="15"/>
      <c r="B1320" s="255"/>
      <c r="C1320" s="256"/>
      <c r="D1320" s="235" t="s">
        <v>147</v>
      </c>
      <c r="E1320" s="257" t="s">
        <v>19</v>
      </c>
      <c r="F1320" s="258" t="s">
        <v>152</v>
      </c>
      <c r="G1320" s="256"/>
      <c r="H1320" s="259">
        <v>34.500000000000007</v>
      </c>
      <c r="I1320" s="260"/>
      <c r="J1320" s="256"/>
      <c r="K1320" s="256"/>
      <c r="L1320" s="261"/>
      <c r="M1320" s="262"/>
      <c r="N1320" s="263"/>
      <c r="O1320" s="263"/>
      <c r="P1320" s="263"/>
      <c r="Q1320" s="263"/>
      <c r="R1320" s="263"/>
      <c r="S1320" s="263"/>
      <c r="T1320" s="264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T1320" s="265" t="s">
        <v>147</v>
      </c>
      <c r="AU1320" s="265" t="s">
        <v>84</v>
      </c>
      <c r="AV1320" s="15" t="s">
        <v>143</v>
      </c>
      <c r="AW1320" s="15" t="s">
        <v>36</v>
      </c>
      <c r="AX1320" s="15" t="s">
        <v>82</v>
      </c>
      <c r="AY1320" s="265" t="s">
        <v>135</v>
      </c>
    </row>
    <row r="1321" s="14" customFormat="1">
      <c r="A1321" s="14"/>
      <c r="B1321" s="244"/>
      <c r="C1321" s="245"/>
      <c r="D1321" s="235" t="s">
        <v>147</v>
      </c>
      <c r="E1321" s="245"/>
      <c r="F1321" s="247" t="s">
        <v>882</v>
      </c>
      <c r="G1321" s="245"/>
      <c r="H1321" s="248">
        <v>36.225000000000001</v>
      </c>
      <c r="I1321" s="249"/>
      <c r="J1321" s="245"/>
      <c r="K1321" s="245"/>
      <c r="L1321" s="250"/>
      <c r="M1321" s="251"/>
      <c r="N1321" s="252"/>
      <c r="O1321" s="252"/>
      <c r="P1321" s="252"/>
      <c r="Q1321" s="252"/>
      <c r="R1321" s="252"/>
      <c r="S1321" s="252"/>
      <c r="T1321" s="253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54" t="s">
        <v>147</v>
      </c>
      <c r="AU1321" s="254" t="s">
        <v>84</v>
      </c>
      <c r="AV1321" s="14" t="s">
        <v>84</v>
      </c>
      <c r="AW1321" s="14" t="s">
        <v>4</v>
      </c>
      <c r="AX1321" s="14" t="s">
        <v>82</v>
      </c>
      <c r="AY1321" s="254" t="s">
        <v>135</v>
      </c>
    </row>
    <row r="1322" s="2" customFormat="1" ht="24.15" customHeight="1">
      <c r="A1322" s="41"/>
      <c r="B1322" s="42"/>
      <c r="C1322" s="215" t="s">
        <v>883</v>
      </c>
      <c r="D1322" s="215" t="s">
        <v>138</v>
      </c>
      <c r="E1322" s="216" t="s">
        <v>884</v>
      </c>
      <c r="F1322" s="217" t="s">
        <v>885</v>
      </c>
      <c r="G1322" s="218" t="s">
        <v>270</v>
      </c>
      <c r="H1322" s="219">
        <v>1.234</v>
      </c>
      <c r="I1322" s="220"/>
      <c r="J1322" s="221">
        <f>ROUND(I1322*H1322,2)</f>
        <v>0</v>
      </c>
      <c r="K1322" s="217" t="s">
        <v>142</v>
      </c>
      <c r="L1322" s="47"/>
      <c r="M1322" s="222" t="s">
        <v>19</v>
      </c>
      <c r="N1322" s="223" t="s">
        <v>45</v>
      </c>
      <c r="O1322" s="87"/>
      <c r="P1322" s="224">
        <f>O1322*H1322</f>
        <v>0</v>
      </c>
      <c r="Q1322" s="224">
        <v>0</v>
      </c>
      <c r="R1322" s="224">
        <f>Q1322*H1322</f>
        <v>0</v>
      </c>
      <c r="S1322" s="224">
        <v>0</v>
      </c>
      <c r="T1322" s="225">
        <f>S1322*H1322</f>
        <v>0</v>
      </c>
      <c r="U1322" s="41"/>
      <c r="V1322" s="41"/>
      <c r="W1322" s="41"/>
      <c r="X1322" s="41"/>
      <c r="Y1322" s="41"/>
      <c r="Z1322" s="41"/>
      <c r="AA1322" s="41"/>
      <c r="AB1322" s="41"/>
      <c r="AC1322" s="41"/>
      <c r="AD1322" s="41"/>
      <c r="AE1322" s="41"/>
      <c r="AR1322" s="226" t="s">
        <v>278</v>
      </c>
      <c r="AT1322" s="226" t="s">
        <v>138</v>
      </c>
      <c r="AU1322" s="226" t="s">
        <v>84</v>
      </c>
      <c r="AY1322" s="20" t="s">
        <v>135</v>
      </c>
      <c r="BE1322" s="227">
        <f>IF(N1322="základní",J1322,0)</f>
        <v>0</v>
      </c>
      <c r="BF1322" s="227">
        <f>IF(N1322="snížená",J1322,0)</f>
        <v>0</v>
      </c>
      <c r="BG1322" s="227">
        <f>IF(N1322="zákl. přenesená",J1322,0)</f>
        <v>0</v>
      </c>
      <c r="BH1322" s="227">
        <f>IF(N1322="sníž. přenesená",J1322,0)</f>
        <v>0</v>
      </c>
      <c r="BI1322" s="227">
        <f>IF(N1322="nulová",J1322,0)</f>
        <v>0</v>
      </c>
      <c r="BJ1322" s="20" t="s">
        <v>82</v>
      </c>
      <c r="BK1322" s="227">
        <f>ROUND(I1322*H1322,2)</f>
        <v>0</v>
      </c>
      <c r="BL1322" s="20" t="s">
        <v>278</v>
      </c>
      <c r="BM1322" s="226" t="s">
        <v>886</v>
      </c>
    </row>
    <row r="1323" s="2" customFormat="1">
      <c r="A1323" s="41"/>
      <c r="B1323" s="42"/>
      <c r="C1323" s="43"/>
      <c r="D1323" s="228" t="s">
        <v>145</v>
      </c>
      <c r="E1323" s="43"/>
      <c r="F1323" s="229" t="s">
        <v>887</v>
      </c>
      <c r="G1323" s="43"/>
      <c r="H1323" s="43"/>
      <c r="I1323" s="230"/>
      <c r="J1323" s="43"/>
      <c r="K1323" s="43"/>
      <c r="L1323" s="47"/>
      <c r="M1323" s="231"/>
      <c r="N1323" s="232"/>
      <c r="O1323" s="87"/>
      <c r="P1323" s="87"/>
      <c r="Q1323" s="87"/>
      <c r="R1323" s="87"/>
      <c r="S1323" s="87"/>
      <c r="T1323" s="88"/>
      <c r="U1323" s="41"/>
      <c r="V1323" s="41"/>
      <c r="W1323" s="41"/>
      <c r="X1323" s="41"/>
      <c r="Y1323" s="41"/>
      <c r="Z1323" s="41"/>
      <c r="AA1323" s="41"/>
      <c r="AB1323" s="41"/>
      <c r="AC1323" s="41"/>
      <c r="AD1323" s="41"/>
      <c r="AE1323" s="41"/>
      <c r="AT1323" s="20" t="s">
        <v>145</v>
      </c>
      <c r="AU1323" s="20" t="s">
        <v>84</v>
      </c>
    </row>
    <row r="1324" s="12" customFormat="1" ht="22.8" customHeight="1">
      <c r="A1324" s="12"/>
      <c r="B1324" s="199"/>
      <c r="C1324" s="200"/>
      <c r="D1324" s="201" t="s">
        <v>73</v>
      </c>
      <c r="E1324" s="213" t="s">
        <v>888</v>
      </c>
      <c r="F1324" s="213" t="s">
        <v>889</v>
      </c>
      <c r="G1324" s="200"/>
      <c r="H1324" s="200"/>
      <c r="I1324" s="203"/>
      <c r="J1324" s="214">
        <f>BK1324</f>
        <v>0</v>
      </c>
      <c r="K1324" s="200"/>
      <c r="L1324" s="205"/>
      <c r="M1324" s="206"/>
      <c r="N1324" s="207"/>
      <c r="O1324" s="207"/>
      <c r="P1324" s="208">
        <f>SUM(P1325:P1397)</f>
        <v>0</v>
      </c>
      <c r="Q1324" s="207"/>
      <c r="R1324" s="208">
        <f>SUM(R1325:R1397)</f>
        <v>0.024150000000000005</v>
      </c>
      <c r="S1324" s="207"/>
      <c r="T1324" s="209">
        <f>SUM(T1325:T1397)</f>
        <v>0</v>
      </c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R1324" s="210" t="s">
        <v>84</v>
      </c>
      <c r="AT1324" s="211" t="s">
        <v>73</v>
      </c>
      <c r="AU1324" s="211" t="s">
        <v>82</v>
      </c>
      <c r="AY1324" s="210" t="s">
        <v>135</v>
      </c>
      <c r="BK1324" s="212">
        <f>SUM(BK1325:BK1397)</f>
        <v>0</v>
      </c>
    </row>
    <row r="1325" s="2" customFormat="1" ht="16.5" customHeight="1">
      <c r="A1325" s="41"/>
      <c r="B1325" s="42"/>
      <c r="C1325" s="215" t="s">
        <v>890</v>
      </c>
      <c r="D1325" s="215" t="s">
        <v>138</v>
      </c>
      <c r="E1325" s="216" t="s">
        <v>891</v>
      </c>
      <c r="F1325" s="217" t="s">
        <v>892</v>
      </c>
      <c r="G1325" s="218" t="s">
        <v>141</v>
      </c>
      <c r="H1325" s="219">
        <v>12</v>
      </c>
      <c r="I1325" s="220"/>
      <c r="J1325" s="221">
        <f>ROUND(I1325*H1325,2)</f>
        <v>0</v>
      </c>
      <c r="K1325" s="217" t="s">
        <v>142</v>
      </c>
      <c r="L1325" s="47"/>
      <c r="M1325" s="222" t="s">
        <v>19</v>
      </c>
      <c r="N1325" s="223" t="s">
        <v>45</v>
      </c>
      <c r="O1325" s="87"/>
      <c r="P1325" s="224">
        <f>O1325*H1325</f>
        <v>0</v>
      </c>
      <c r="Q1325" s="224">
        <v>0</v>
      </c>
      <c r="R1325" s="224">
        <f>Q1325*H1325</f>
        <v>0</v>
      </c>
      <c r="S1325" s="224">
        <v>0</v>
      </c>
      <c r="T1325" s="225">
        <f>S1325*H1325</f>
        <v>0</v>
      </c>
      <c r="U1325" s="41"/>
      <c r="V1325" s="41"/>
      <c r="W1325" s="41"/>
      <c r="X1325" s="41"/>
      <c r="Y1325" s="41"/>
      <c r="Z1325" s="41"/>
      <c r="AA1325" s="41"/>
      <c r="AB1325" s="41"/>
      <c r="AC1325" s="41"/>
      <c r="AD1325" s="41"/>
      <c r="AE1325" s="41"/>
      <c r="AR1325" s="226" t="s">
        <v>278</v>
      </c>
      <c r="AT1325" s="226" t="s">
        <v>138</v>
      </c>
      <c r="AU1325" s="226" t="s">
        <v>84</v>
      </c>
      <c r="AY1325" s="20" t="s">
        <v>135</v>
      </c>
      <c r="BE1325" s="227">
        <f>IF(N1325="základní",J1325,0)</f>
        <v>0</v>
      </c>
      <c r="BF1325" s="227">
        <f>IF(N1325="snížená",J1325,0)</f>
        <v>0</v>
      </c>
      <c r="BG1325" s="227">
        <f>IF(N1325="zákl. přenesená",J1325,0)</f>
        <v>0</v>
      </c>
      <c r="BH1325" s="227">
        <f>IF(N1325="sníž. přenesená",J1325,0)</f>
        <v>0</v>
      </c>
      <c r="BI1325" s="227">
        <f>IF(N1325="nulová",J1325,0)</f>
        <v>0</v>
      </c>
      <c r="BJ1325" s="20" t="s">
        <v>82</v>
      </c>
      <c r="BK1325" s="227">
        <f>ROUND(I1325*H1325,2)</f>
        <v>0</v>
      </c>
      <c r="BL1325" s="20" t="s">
        <v>278</v>
      </c>
      <c r="BM1325" s="226" t="s">
        <v>893</v>
      </c>
    </row>
    <row r="1326" s="2" customFormat="1">
      <c r="A1326" s="41"/>
      <c r="B1326" s="42"/>
      <c r="C1326" s="43"/>
      <c r="D1326" s="228" t="s">
        <v>145</v>
      </c>
      <c r="E1326" s="43"/>
      <c r="F1326" s="229" t="s">
        <v>894</v>
      </c>
      <c r="G1326" s="43"/>
      <c r="H1326" s="43"/>
      <c r="I1326" s="230"/>
      <c r="J1326" s="43"/>
      <c r="K1326" s="43"/>
      <c r="L1326" s="47"/>
      <c r="M1326" s="231"/>
      <c r="N1326" s="232"/>
      <c r="O1326" s="87"/>
      <c r="P1326" s="87"/>
      <c r="Q1326" s="87"/>
      <c r="R1326" s="87"/>
      <c r="S1326" s="87"/>
      <c r="T1326" s="88"/>
      <c r="U1326" s="41"/>
      <c r="V1326" s="41"/>
      <c r="W1326" s="41"/>
      <c r="X1326" s="41"/>
      <c r="Y1326" s="41"/>
      <c r="Z1326" s="41"/>
      <c r="AA1326" s="41"/>
      <c r="AB1326" s="41"/>
      <c r="AC1326" s="41"/>
      <c r="AD1326" s="41"/>
      <c r="AE1326" s="41"/>
      <c r="AT1326" s="20" t="s">
        <v>145</v>
      </c>
      <c r="AU1326" s="20" t="s">
        <v>84</v>
      </c>
    </row>
    <row r="1327" s="13" customFormat="1">
      <c r="A1327" s="13"/>
      <c r="B1327" s="233"/>
      <c r="C1327" s="234"/>
      <c r="D1327" s="235" t="s">
        <v>147</v>
      </c>
      <c r="E1327" s="236" t="s">
        <v>19</v>
      </c>
      <c r="F1327" s="237" t="s">
        <v>366</v>
      </c>
      <c r="G1327" s="234"/>
      <c r="H1327" s="236" t="s">
        <v>19</v>
      </c>
      <c r="I1327" s="238"/>
      <c r="J1327" s="234"/>
      <c r="K1327" s="234"/>
      <c r="L1327" s="239"/>
      <c r="M1327" s="240"/>
      <c r="N1327" s="241"/>
      <c r="O1327" s="241"/>
      <c r="P1327" s="241"/>
      <c r="Q1327" s="241"/>
      <c r="R1327" s="241"/>
      <c r="S1327" s="241"/>
      <c r="T1327" s="242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3" t="s">
        <v>147</v>
      </c>
      <c r="AU1327" s="243" t="s">
        <v>84</v>
      </c>
      <c r="AV1327" s="13" t="s">
        <v>82</v>
      </c>
      <c r="AW1327" s="13" t="s">
        <v>36</v>
      </c>
      <c r="AX1327" s="13" t="s">
        <v>74</v>
      </c>
      <c r="AY1327" s="243" t="s">
        <v>135</v>
      </c>
    </row>
    <row r="1328" s="13" customFormat="1">
      <c r="A1328" s="13"/>
      <c r="B1328" s="233"/>
      <c r="C1328" s="234"/>
      <c r="D1328" s="235" t="s">
        <v>147</v>
      </c>
      <c r="E1328" s="236" t="s">
        <v>19</v>
      </c>
      <c r="F1328" s="237" t="s">
        <v>537</v>
      </c>
      <c r="G1328" s="234"/>
      <c r="H1328" s="236" t="s">
        <v>19</v>
      </c>
      <c r="I1328" s="238"/>
      <c r="J1328" s="234"/>
      <c r="K1328" s="234"/>
      <c r="L1328" s="239"/>
      <c r="M1328" s="240"/>
      <c r="N1328" s="241"/>
      <c r="O1328" s="241"/>
      <c r="P1328" s="241"/>
      <c r="Q1328" s="241"/>
      <c r="R1328" s="241"/>
      <c r="S1328" s="241"/>
      <c r="T1328" s="242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43" t="s">
        <v>147</v>
      </c>
      <c r="AU1328" s="243" t="s">
        <v>84</v>
      </c>
      <c r="AV1328" s="13" t="s">
        <v>82</v>
      </c>
      <c r="AW1328" s="13" t="s">
        <v>36</v>
      </c>
      <c r="AX1328" s="13" t="s">
        <v>74</v>
      </c>
      <c r="AY1328" s="243" t="s">
        <v>135</v>
      </c>
    </row>
    <row r="1329" s="13" customFormat="1">
      <c r="A1329" s="13"/>
      <c r="B1329" s="233"/>
      <c r="C1329" s="234"/>
      <c r="D1329" s="235" t="s">
        <v>147</v>
      </c>
      <c r="E1329" s="236" t="s">
        <v>19</v>
      </c>
      <c r="F1329" s="237" t="s">
        <v>417</v>
      </c>
      <c r="G1329" s="234"/>
      <c r="H1329" s="236" t="s">
        <v>19</v>
      </c>
      <c r="I1329" s="238"/>
      <c r="J1329" s="234"/>
      <c r="K1329" s="234"/>
      <c r="L1329" s="239"/>
      <c r="M1329" s="240"/>
      <c r="N1329" s="241"/>
      <c r="O1329" s="241"/>
      <c r="P1329" s="241"/>
      <c r="Q1329" s="241"/>
      <c r="R1329" s="241"/>
      <c r="S1329" s="241"/>
      <c r="T1329" s="242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43" t="s">
        <v>147</v>
      </c>
      <c r="AU1329" s="243" t="s">
        <v>84</v>
      </c>
      <c r="AV1329" s="13" t="s">
        <v>82</v>
      </c>
      <c r="AW1329" s="13" t="s">
        <v>36</v>
      </c>
      <c r="AX1329" s="13" t="s">
        <v>74</v>
      </c>
      <c r="AY1329" s="243" t="s">
        <v>135</v>
      </c>
    </row>
    <row r="1330" s="14" customFormat="1">
      <c r="A1330" s="14"/>
      <c r="B1330" s="244"/>
      <c r="C1330" s="245"/>
      <c r="D1330" s="235" t="s">
        <v>147</v>
      </c>
      <c r="E1330" s="246" t="s">
        <v>19</v>
      </c>
      <c r="F1330" s="247" t="s">
        <v>866</v>
      </c>
      <c r="G1330" s="245"/>
      <c r="H1330" s="248">
        <v>1.5</v>
      </c>
      <c r="I1330" s="249"/>
      <c r="J1330" s="245"/>
      <c r="K1330" s="245"/>
      <c r="L1330" s="250"/>
      <c r="M1330" s="251"/>
      <c r="N1330" s="252"/>
      <c r="O1330" s="252"/>
      <c r="P1330" s="252"/>
      <c r="Q1330" s="252"/>
      <c r="R1330" s="252"/>
      <c r="S1330" s="252"/>
      <c r="T1330" s="253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54" t="s">
        <v>147</v>
      </c>
      <c r="AU1330" s="254" t="s">
        <v>84</v>
      </c>
      <c r="AV1330" s="14" t="s">
        <v>84</v>
      </c>
      <c r="AW1330" s="14" t="s">
        <v>36</v>
      </c>
      <c r="AX1330" s="14" t="s">
        <v>74</v>
      </c>
      <c r="AY1330" s="254" t="s">
        <v>135</v>
      </c>
    </row>
    <row r="1331" s="13" customFormat="1">
      <c r="A1331" s="13"/>
      <c r="B1331" s="233"/>
      <c r="C1331" s="234"/>
      <c r="D1331" s="235" t="s">
        <v>147</v>
      </c>
      <c r="E1331" s="236" t="s">
        <v>19</v>
      </c>
      <c r="F1331" s="237" t="s">
        <v>436</v>
      </c>
      <c r="G1331" s="234"/>
      <c r="H1331" s="236" t="s">
        <v>19</v>
      </c>
      <c r="I1331" s="238"/>
      <c r="J1331" s="234"/>
      <c r="K1331" s="234"/>
      <c r="L1331" s="239"/>
      <c r="M1331" s="240"/>
      <c r="N1331" s="241"/>
      <c r="O1331" s="241"/>
      <c r="P1331" s="241"/>
      <c r="Q1331" s="241"/>
      <c r="R1331" s="241"/>
      <c r="S1331" s="241"/>
      <c r="T1331" s="242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3" t="s">
        <v>147</v>
      </c>
      <c r="AU1331" s="243" t="s">
        <v>84</v>
      </c>
      <c r="AV1331" s="13" t="s">
        <v>82</v>
      </c>
      <c r="AW1331" s="13" t="s">
        <v>36</v>
      </c>
      <c r="AX1331" s="13" t="s">
        <v>74</v>
      </c>
      <c r="AY1331" s="243" t="s">
        <v>135</v>
      </c>
    </row>
    <row r="1332" s="14" customFormat="1">
      <c r="A1332" s="14"/>
      <c r="B1332" s="244"/>
      <c r="C1332" s="245"/>
      <c r="D1332" s="235" t="s">
        <v>147</v>
      </c>
      <c r="E1332" s="246" t="s">
        <v>19</v>
      </c>
      <c r="F1332" s="247" t="s">
        <v>866</v>
      </c>
      <c r="G1332" s="245"/>
      <c r="H1332" s="248">
        <v>1.5</v>
      </c>
      <c r="I1332" s="249"/>
      <c r="J1332" s="245"/>
      <c r="K1332" s="245"/>
      <c r="L1332" s="250"/>
      <c r="M1332" s="251"/>
      <c r="N1332" s="252"/>
      <c r="O1332" s="252"/>
      <c r="P1332" s="252"/>
      <c r="Q1332" s="252"/>
      <c r="R1332" s="252"/>
      <c r="S1332" s="252"/>
      <c r="T1332" s="253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54" t="s">
        <v>147</v>
      </c>
      <c r="AU1332" s="254" t="s">
        <v>84</v>
      </c>
      <c r="AV1332" s="14" t="s">
        <v>84</v>
      </c>
      <c r="AW1332" s="14" t="s">
        <v>36</v>
      </c>
      <c r="AX1332" s="14" t="s">
        <v>74</v>
      </c>
      <c r="AY1332" s="254" t="s">
        <v>135</v>
      </c>
    </row>
    <row r="1333" s="13" customFormat="1">
      <c r="A1333" s="13"/>
      <c r="B1333" s="233"/>
      <c r="C1333" s="234"/>
      <c r="D1333" s="235" t="s">
        <v>147</v>
      </c>
      <c r="E1333" s="236" t="s">
        <v>19</v>
      </c>
      <c r="F1333" s="237" t="s">
        <v>438</v>
      </c>
      <c r="G1333" s="234"/>
      <c r="H1333" s="236" t="s">
        <v>19</v>
      </c>
      <c r="I1333" s="238"/>
      <c r="J1333" s="234"/>
      <c r="K1333" s="234"/>
      <c r="L1333" s="239"/>
      <c r="M1333" s="240"/>
      <c r="N1333" s="241"/>
      <c r="O1333" s="241"/>
      <c r="P1333" s="241"/>
      <c r="Q1333" s="241"/>
      <c r="R1333" s="241"/>
      <c r="S1333" s="241"/>
      <c r="T1333" s="242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3" t="s">
        <v>147</v>
      </c>
      <c r="AU1333" s="243" t="s">
        <v>84</v>
      </c>
      <c r="AV1333" s="13" t="s">
        <v>82</v>
      </c>
      <c r="AW1333" s="13" t="s">
        <v>36</v>
      </c>
      <c r="AX1333" s="13" t="s">
        <v>74</v>
      </c>
      <c r="AY1333" s="243" t="s">
        <v>135</v>
      </c>
    </row>
    <row r="1334" s="14" customFormat="1">
      <c r="A1334" s="14"/>
      <c r="B1334" s="244"/>
      <c r="C1334" s="245"/>
      <c r="D1334" s="235" t="s">
        <v>147</v>
      </c>
      <c r="E1334" s="246" t="s">
        <v>19</v>
      </c>
      <c r="F1334" s="247" t="s">
        <v>866</v>
      </c>
      <c r="G1334" s="245"/>
      <c r="H1334" s="248">
        <v>1.5</v>
      </c>
      <c r="I1334" s="249"/>
      <c r="J1334" s="245"/>
      <c r="K1334" s="245"/>
      <c r="L1334" s="250"/>
      <c r="M1334" s="251"/>
      <c r="N1334" s="252"/>
      <c r="O1334" s="252"/>
      <c r="P1334" s="252"/>
      <c r="Q1334" s="252"/>
      <c r="R1334" s="252"/>
      <c r="S1334" s="252"/>
      <c r="T1334" s="253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54" t="s">
        <v>147</v>
      </c>
      <c r="AU1334" s="254" t="s">
        <v>84</v>
      </c>
      <c r="AV1334" s="14" t="s">
        <v>84</v>
      </c>
      <c r="AW1334" s="14" t="s">
        <v>36</v>
      </c>
      <c r="AX1334" s="14" t="s">
        <v>74</v>
      </c>
      <c r="AY1334" s="254" t="s">
        <v>135</v>
      </c>
    </row>
    <row r="1335" s="16" customFormat="1">
      <c r="A1335" s="16"/>
      <c r="B1335" s="266"/>
      <c r="C1335" s="267"/>
      <c r="D1335" s="235" t="s">
        <v>147</v>
      </c>
      <c r="E1335" s="268" t="s">
        <v>19</v>
      </c>
      <c r="F1335" s="269" t="s">
        <v>251</v>
      </c>
      <c r="G1335" s="267"/>
      <c r="H1335" s="270">
        <v>4.5</v>
      </c>
      <c r="I1335" s="271"/>
      <c r="J1335" s="267"/>
      <c r="K1335" s="267"/>
      <c r="L1335" s="272"/>
      <c r="M1335" s="273"/>
      <c r="N1335" s="274"/>
      <c r="O1335" s="274"/>
      <c r="P1335" s="274"/>
      <c r="Q1335" s="274"/>
      <c r="R1335" s="274"/>
      <c r="S1335" s="274"/>
      <c r="T1335" s="275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T1335" s="276" t="s">
        <v>147</v>
      </c>
      <c r="AU1335" s="276" t="s">
        <v>84</v>
      </c>
      <c r="AV1335" s="16" t="s">
        <v>157</v>
      </c>
      <c r="AW1335" s="16" t="s">
        <v>36</v>
      </c>
      <c r="AX1335" s="16" t="s">
        <v>74</v>
      </c>
      <c r="AY1335" s="276" t="s">
        <v>135</v>
      </c>
    </row>
    <row r="1336" s="13" customFormat="1">
      <c r="A1336" s="13"/>
      <c r="B1336" s="233"/>
      <c r="C1336" s="234"/>
      <c r="D1336" s="235" t="s">
        <v>147</v>
      </c>
      <c r="E1336" s="236" t="s">
        <v>19</v>
      </c>
      <c r="F1336" s="237" t="s">
        <v>538</v>
      </c>
      <c r="G1336" s="234"/>
      <c r="H1336" s="236" t="s">
        <v>19</v>
      </c>
      <c r="I1336" s="238"/>
      <c r="J1336" s="234"/>
      <c r="K1336" s="234"/>
      <c r="L1336" s="239"/>
      <c r="M1336" s="240"/>
      <c r="N1336" s="241"/>
      <c r="O1336" s="241"/>
      <c r="P1336" s="241"/>
      <c r="Q1336" s="241"/>
      <c r="R1336" s="241"/>
      <c r="S1336" s="241"/>
      <c r="T1336" s="242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43" t="s">
        <v>147</v>
      </c>
      <c r="AU1336" s="243" t="s">
        <v>84</v>
      </c>
      <c r="AV1336" s="13" t="s">
        <v>82</v>
      </c>
      <c r="AW1336" s="13" t="s">
        <v>36</v>
      </c>
      <c r="AX1336" s="13" t="s">
        <v>74</v>
      </c>
      <c r="AY1336" s="243" t="s">
        <v>135</v>
      </c>
    </row>
    <row r="1337" s="13" customFormat="1">
      <c r="A1337" s="13"/>
      <c r="B1337" s="233"/>
      <c r="C1337" s="234"/>
      <c r="D1337" s="235" t="s">
        <v>147</v>
      </c>
      <c r="E1337" s="236" t="s">
        <v>19</v>
      </c>
      <c r="F1337" s="237" t="s">
        <v>419</v>
      </c>
      <c r="G1337" s="234"/>
      <c r="H1337" s="236" t="s">
        <v>19</v>
      </c>
      <c r="I1337" s="238"/>
      <c r="J1337" s="234"/>
      <c r="K1337" s="234"/>
      <c r="L1337" s="239"/>
      <c r="M1337" s="240"/>
      <c r="N1337" s="241"/>
      <c r="O1337" s="241"/>
      <c r="P1337" s="241"/>
      <c r="Q1337" s="241"/>
      <c r="R1337" s="241"/>
      <c r="S1337" s="241"/>
      <c r="T1337" s="242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3" t="s">
        <v>147</v>
      </c>
      <c r="AU1337" s="243" t="s">
        <v>84</v>
      </c>
      <c r="AV1337" s="13" t="s">
        <v>82</v>
      </c>
      <c r="AW1337" s="13" t="s">
        <v>36</v>
      </c>
      <c r="AX1337" s="13" t="s">
        <v>74</v>
      </c>
      <c r="AY1337" s="243" t="s">
        <v>135</v>
      </c>
    </row>
    <row r="1338" s="14" customFormat="1">
      <c r="A1338" s="14"/>
      <c r="B1338" s="244"/>
      <c r="C1338" s="245"/>
      <c r="D1338" s="235" t="s">
        <v>147</v>
      </c>
      <c r="E1338" s="246" t="s">
        <v>19</v>
      </c>
      <c r="F1338" s="247" t="s">
        <v>866</v>
      </c>
      <c r="G1338" s="245"/>
      <c r="H1338" s="248">
        <v>1.5</v>
      </c>
      <c r="I1338" s="249"/>
      <c r="J1338" s="245"/>
      <c r="K1338" s="245"/>
      <c r="L1338" s="250"/>
      <c r="M1338" s="251"/>
      <c r="N1338" s="252"/>
      <c r="O1338" s="252"/>
      <c r="P1338" s="252"/>
      <c r="Q1338" s="252"/>
      <c r="R1338" s="252"/>
      <c r="S1338" s="252"/>
      <c r="T1338" s="253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54" t="s">
        <v>147</v>
      </c>
      <c r="AU1338" s="254" t="s">
        <v>84</v>
      </c>
      <c r="AV1338" s="14" t="s">
        <v>84</v>
      </c>
      <c r="AW1338" s="14" t="s">
        <v>36</v>
      </c>
      <c r="AX1338" s="14" t="s">
        <v>74</v>
      </c>
      <c r="AY1338" s="254" t="s">
        <v>135</v>
      </c>
    </row>
    <row r="1339" s="16" customFormat="1">
      <c r="A1339" s="16"/>
      <c r="B1339" s="266"/>
      <c r="C1339" s="267"/>
      <c r="D1339" s="235" t="s">
        <v>147</v>
      </c>
      <c r="E1339" s="268" t="s">
        <v>19</v>
      </c>
      <c r="F1339" s="269" t="s">
        <v>251</v>
      </c>
      <c r="G1339" s="267"/>
      <c r="H1339" s="270">
        <v>1.5</v>
      </c>
      <c r="I1339" s="271"/>
      <c r="J1339" s="267"/>
      <c r="K1339" s="267"/>
      <c r="L1339" s="272"/>
      <c r="M1339" s="273"/>
      <c r="N1339" s="274"/>
      <c r="O1339" s="274"/>
      <c r="P1339" s="274"/>
      <c r="Q1339" s="274"/>
      <c r="R1339" s="274"/>
      <c r="S1339" s="274"/>
      <c r="T1339" s="275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T1339" s="276" t="s">
        <v>147</v>
      </c>
      <c r="AU1339" s="276" t="s">
        <v>84</v>
      </c>
      <c r="AV1339" s="16" t="s">
        <v>157</v>
      </c>
      <c r="AW1339" s="16" t="s">
        <v>36</v>
      </c>
      <c r="AX1339" s="16" t="s">
        <v>74</v>
      </c>
      <c r="AY1339" s="276" t="s">
        <v>135</v>
      </c>
    </row>
    <row r="1340" s="13" customFormat="1">
      <c r="A1340" s="13"/>
      <c r="B1340" s="233"/>
      <c r="C1340" s="234"/>
      <c r="D1340" s="235" t="s">
        <v>147</v>
      </c>
      <c r="E1340" s="236" t="s">
        <v>19</v>
      </c>
      <c r="F1340" s="237" t="s">
        <v>539</v>
      </c>
      <c r="G1340" s="234"/>
      <c r="H1340" s="236" t="s">
        <v>19</v>
      </c>
      <c r="I1340" s="238"/>
      <c r="J1340" s="234"/>
      <c r="K1340" s="234"/>
      <c r="L1340" s="239"/>
      <c r="M1340" s="240"/>
      <c r="N1340" s="241"/>
      <c r="O1340" s="241"/>
      <c r="P1340" s="241"/>
      <c r="Q1340" s="241"/>
      <c r="R1340" s="241"/>
      <c r="S1340" s="241"/>
      <c r="T1340" s="242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43" t="s">
        <v>147</v>
      </c>
      <c r="AU1340" s="243" t="s">
        <v>84</v>
      </c>
      <c r="AV1340" s="13" t="s">
        <v>82</v>
      </c>
      <c r="AW1340" s="13" t="s">
        <v>36</v>
      </c>
      <c r="AX1340" s="13" t="s">
        <v>74</v>
      </c>
      <c r="AY1340" s="243" t="s">
        <v>135</v>
      </c>
    </row>
    <row r="1341" s="13" customFormat="1">
      <c r="A1341" s="13"/>
      <c r="B1341" s="233"/>
      <c r="C1341" s="234"/>
      <c r="D1341" s="235" t="s">
        <v>147</v>
      </c>
      <c r="E1341" s="236" t="s">
        <v>19</v>
      </c>
      <c r="F1341" s="237" t="s">
        <v>540</v>
      </c>
      <c r="G1341" s="234"/>
      <c r="H1341" s="236" t="s">
        <v>19</v>
      </c>
      <c r="I1341" s="238"/>
      <c r="J1341" s="234"/>
      <c r="K1341" s="234"/>
      <c r="L1341" s="239"/>
      <c r="M1341" s="240"/>
      <c r="N1341" s="241"/>
      <c r="O1341" s="241"/>
      <c r="P1341" s="241"/>
      <c r="Q1341" s="241"/>
      <c r="R1341" s="241"/>
      <c r="S1341" s="241"/>
      <c r="T1341" s="242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43" t="s">
        <v>147</v>
      </c>
      <c r="AU1341" s="243" t="s">
        <v>84</v>
      </c>
      <c r="AV1341" s="13" t="s">
        <v>82</v>
      </c>
      <c r="AW1341" s="13" t="s">
        <v>36</v>
      </c>
      <c r="AX1341" s="13" t="s">
        <v>74</v>
      </c>
      <c r="AY1341" s="243" t="s">
        <v>135</v>
      </c>
    </row>
    <row r="1342" s="14" customFormat="1">
      <c r="A1342" s="14"/>
      <c r="B1342" s="244"/>
      <c r="C1342" s="245"/>
      <c r="D1342" s="235" t="s">
        <v>147</v>
      </c>
      <c r="E1342" s="246" t="s">
        <v>19</v>
      </c>
      <c r="F1342" s="247" t="s">
        <v>895</v>
      </c>
      <c r="G1342" s="245"/>
      <c r="H1342" s="248">
        <v>2</v>
      </c>
      <c r="I1342" s="249"/>
      <c r="J1342" s="245"/>
      <c r="K1342" s="245"/>
      <c r="L1342" s="250"/>
      <c r="M1342" s="251"/>
      <c r="N1342" s="252"/>
      <c r="O1342" s="252"/>
      <c r="P1342" s="252"/>
      <c r="Q1342" s="252"/>
      <c r="R1342" s="252"/>
      <c r="S1342" s="252"/>
      <c r="T1342" s="253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54" t="s">
        <v>147</v>
      </c>
      <c r="AU1342" s="254" t="s">
        <v>84</v>
      </c>
      <c r="AV1342" s="14" t="s">
        <v>84</v>
      </c>
      <c r="AW1342" s="14" t="s">
        <v>36</v>
      </c>
      <c r="AX1342" s="14" t="s">
        <v>74</v>
      </c>
      <c r="AY1342" s="254" t="s">
        <v>135</v>
      </c>
    </row>
    <row r="1343" s="16" customFormat="1">
      <c r="A1343" s="16"/>
      <c r="B1343" s="266"/>
      <c r="C1343" s="267"/>
      <c r="D1343" s="235" t="s">
        <v>147</v>
      </c>
      <c r="E1343" s="268" t="s">
        <v>19</v>
      </c>
      <c r="F1343" s="269" t="s">
        <v>251</v>
      </c>
      <c r="G1343" s="267"/>
      <c r="H1343" s="270">
        <v>2</v>
      </c>
      <c r="I1343" s="271"/>
      <c r="J1343" s="267"/>
      <c r="K1343" s="267"/>
      <c r="L1343" s="272"/>
      <c r="M1343" s="273"/>
      <c r="N1343" s="274"/>
      <c r="O1343" s="274"/>
      <c r="P1343" s="274"/>
      <c r="Q1343" s="274"/>
      <c r="R1343" s="274"/>
      <c r="S1343" s="274"/>
      <c r="T1343" s="275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T1343" s="276" t="s">
        <v>147</v>
      </c>
      <c r="AU1343" s="276" t="s">
        <v>84</v>
      </c>
      <c r="AV1343" s="16" t="s">
        <v>157</v>
      </c>
      <c r="AW1343" s="16" t="s">
        <v>36</v>
      </c>
      <c r="AX1343" s="16" t="s">
        <v>74</v>
      </c>
      <c r="AY1343" s="276" t="s">
        <v>135</v>
      </c>
    </row>
    <row r="1344" s="13" customFormat="1">
      <c r="A1344" s="13"/>
      <c r="B1344" s="233"/>
      <c r="C1344" s="234"/>
      <c r="D1344" s="235" t="s">
        <v>147</v>
      </c>
      <c r="E1344" s="236" t="s">
        <v>19</v>
      </c>
      <c r="F1344" s="237" t="s">
        <v>896</v>
      </c>
      <c r="G1344" s="234"/>
      <c r="H1344" s="236" t="s">
        <v>19</v>
      </c>
      <c r="I1344" s="238"/>
      <c r="J1344" s="234"/>
      <c r="K1344" s="234"/>
      <c r="L1344" s="239"/>
      <c r="M1344" s="240"/>
      <c r="N1344" s="241"/>
      <c r="O1344" s="241"/>
      <c r="P1344" s="241"/>
      <c r="Q1344" s="241"/>
      <c r="R1344" s="241"/>
      <c r="S1344" s="241"/>
      <c r="T1344" s="242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43" t="s">
        <v>147</v>
      </c>
      <c r="AU1344" s="243" t="s">
        <v>84</v>
      </c>
      <c r="AV1344" s="13" t="s">
        <v>82</v>
      </c>
      <c r="AW1344" s="13" t="s">
        <v>36</v>
      </c>
      <c r="AX1344" s="13" t="s">
        <v>74</v>
      </c>
      <c r="AY1344" s="243" t="s">
        <v>135</v>
      </c>
    </row>
    <row r="1345" s="14" customFormat="1">
      <c r="A1345" s="14"/>
      <c r="B1345" s="244"/>
      <c r="C1345" s="245"/>
      <c r="D1345" s="235" t="s">
        <v>147</v>
      </c>
      <c r="E1345" s="246" t="s">
        <v>19</v>
      </c>
      <c r="F1345" s="247" t="s">
        <v>214</v>
      </c>
      <c r="G1345" s="245"/>
      <c r="H1345" s="248">
        <v>4</v>
      </c>
      <c r="I1345" s="249"/>
      <c r="J1345" s="245"/>
      <c r="K1345" s="245"/>
      <c r="L1345" s="250"/>
      <c r="M1345" s="251"/>
      <c r="N1345" s="252"/>
      <c r="O1345" s="252"/>
      <c r="P1345" s="252"/>
      <c r="Q1345" s="252"/>
      <c r="R1345" s="252"/>
      <c r="S1345" s="252"/>
      <c r="T1345" s="253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54" t="s">
        <v>147</v>
      </c>
      <c r="AU1345" s="254" t="s">
        <v>84</v>
      </c>
      <c r="AV1345" s="14" t="s">
        <v>84</v>
      </c>
      <c r="AW1345" s="14" t="s">
        <v>36</v>
      </c>
      <c r="AX1345" s="14" t="s">
        <v>74</v>
      </c>
      <c r="AY1345" s="254" t="s">
        <v>135</v>
      </c>
    </row>
    <row r="1346" s="16" customFormat="1">
      <c r="A1346" s="16"/>
      <c r="B1346" s="266"/>
      <c r="C1346" s="267"/>
      <c r="D1346" s="235" t="s">
        <v>147</v>
      </c>
      <c r="E1346" s="268" t="s">
        <v>19</v>
      </c>
      <c r="F1346" s="269" t="s">
        <v>251</v>
      </c>
      <c r="G1346" s="267"/>
      <c r="H1346" s="270">
        <v>4</v>
      </c>
      <c r="I1346" s="271"/>
      <c r="J1346" s="267"/>
      <c r="K1346" s="267"/>
      <c r="L1346" s="272"/>
      <c r="M1346" s="273"/>
      <c r="N1346" s="274"/>
      <c r="O1346" s="274"/>
      <c r="P1346" s="274"/>
      <c r="Q1346" s="274"/>
      <c r="R1346" s="274"/>
      <c r="S1346" s="274"/>
      <c r="T1346" s="275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T1346" s="276" t="s">
        <v>147</v>
      </c>
      <c r="AU1346" s="276" t="s">
        <v>84</v>
      </c>
      <c r="AV1346" s="16" t="s">
        <v>157</v>
      </c>
      <c r="AW1346" s="16" t="s">
        <v>36</v>
      </c>
      <c r="AX1346" s="16" t="s">
        <v>74</v>
      </c>
      <c r="AY1346" s="276" t="s">
        <v>135</v>
      </c>
    </row>
    <row r="1347" s="15" customFormat="1">
      <c r="A1347" s="15"/>
      <c r="B1347" s="255"/>
      <c r="C1347" s="256"/>
      <c r="D1347" s="235" t="s">
        <v>147</v>
      </c>
      <c r="E1347" s="257" t="s">
        <v>19</v>
      </c>
      <c r="F1347" s="258" t="s">
        <v>152</v>
      </c>
      <c r="G1347" s="256"/>
      <c r="H1347" s="259">
        <v>12</v>
      </c>
      <c r="I1347" s="260"/>
      <c r="J1347" s="256"/>
      <c r="K1347" s="256"/>
      <c r="L1347" s="261"/>
      <c r="M1347" s="262"/>
      <c r="N1347" s="263"/>
      <c r="O1347" s="263"/>
      <c r="P1347" s="263"/>
      <c r="Q1347" s="263"/>
      <c r="R1347" s="263"/>
      <c r="S1347" s="263"/>
      <c r="T1347" s="264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T1347" s="265" t="s">
        <v>147</v>
      </c>
      <c r="AU1347" s="265" t="s">
        <v>84</v>
      </c>
      <c r="AV1347" s="15" t="s">
        <v>143</v>
      </c>
      <c r="AW1347" s="15" t="s">
        <v>36</v>
      </c>
      <c r="AX1347" s="15" t="s">
        <v>82</v>
      </c>
      <c r="AY1347" s="265" t="s">
        <v>135</v>
      </c>
    </row>
    <row r="1348" s="2" customFormat="1" ht="16.5" customHeight="1">
      <c r="A1348" s="41"/>
      <c r="B1348" s="42"/>
      <c r="C1348" s="215" t="s">
        <v>897</v>
      </c>
      <c r="D1348" s="215" t="s">
        <v>138</v>
      </c>
      <c r="E1348" s="216" t="s">
        <v>898</v>
      </c>
      <c r="F1348" s="217" t="s">
        <v>899</v>
      </c>
      <c r="G1348" s="218" t="s">
        <v>141</v>
      </c>
      <c r="H1348" s="219">
        <v>12</v>
      </c>
      <c r="I1348" s="220"/>
      <c r="J1348" s="221">
        <f>ROUND(I1348*H1348,2)</f>
        <v>0</v>
      </c>
      <c r="K1348" s="217" t="s">
        <v>142</v>
      </c>
      <c r="L1348" s="47"/>
      <c r="M1348" s="222" t="s">
        <v>19</v>
      </c>
      <c r="N1348" s="223" t="s">
        <v>45</v>
      </c>
      <c r="O1348" s="87"/>
      <c r="P1348" s="224">
        <f>O1348*H1348</f>
        <v>0</v>
      </c>
      <c r="Q1348" s="224">
        <v>0.00013999999999999999</v>
      </c>
      <c r="R1348" s="224">
        <f>Q1348*H1348</f>
        <v>0.0016799999999999999</v>
      </c>
      <c r="S1348" s="224">
        <v>0</v>
      </c>
      <c r="T1348" s="225">
        <f>S1348*H1348</f>
        <v>0</v>
      </c>
      <c r="U1348" s="41"/>
      <c r="V1348" s="41"/>
      <c r="W1348" s="41"/>
      <c r="X1348" s="41"/>
      <c r="Y1348" s="41"/>
      <c r="Z1348" s="41"/>
      <c r="AA1348" s="41"/>
      <c r="AB1348" s="41"/>
      <c r="AC1348" s="41"/>
      <c r="AD1348" s="41"/>
      <c r="AE1348" s="41"/>
      <c r="AR1348" s="226" t="s">
        <v>278</v>
      </c>
      <c r="AT1348" s="226" t="s">
        <v>138</v>
      </c>
      <c r="AU1348" s="226" t="s">
        <v>84</v>
      </c>
      <c r="AY1348" s="20" t="s">
        <v>135</v>
      </c>
      <c r="BE1348" s="227">
        <f>IF(N1348="základní",J1348,0)</f>
        <v>0</v>
      </c>
      <c r="BF1348" s="227">
        <f>IF(N1348="snížená",J1348,0)</f>
        <v>0</v>
      </c>
      <c r="BG1348" s="227">
        <f>IF(N1348="zákl. přenesená",J1348,0)</f>
        <v>0</v>
      </c>
      <c r="BH1348" s="227">
        <f>IF(N1348="sníž. přenesená",J1348,0)</f>
        <v>0</v>
      </c>
      <c r="BI1348" s="227">
        <f>IF(N1348="nulová",J1348,0)</f>
        <v>0</v>
      </c>
      <c r="BJ1348" s="20" t="s">
        <v>82</v>
      </c>
      <c r="BK1348" s="227">
        <f>ROUND(I1348*H1348,2)</f>
        <v>0</v>
      </c>
      <c r="BL1348" s="20" t="s">
        <v>278</v>
      </c>
      <c r="BM1348" s="226" t="s">
        <v>900</v>
      </c>
    </row>
    <row r="1349" s="2" customFormat="1">
      <c r="A1349" s="41"/>
      <c r="B1349" s="42"/>
      <c r="C1349" s="43"/>
      <c r="D1349" s="228" t="s">
        <v>145</v>
      </c>
      <c r="E1349" s="43"/>
      <c r="F1349" s="229" t="s">
        <v>901</v>
      </c>
      <c r="G1349" s="43"/>
      <c r="H1349" s="43"/>
      <c r="I1349" s="230"/>
      <c r="J1349" s="43"/>
      <c r="K1349" s="43"/>
      <c r="L1349" s="47"/>
      <c r="M1349" s="231"/>
      <c r="N1349" s="232"/>
      <c r="O1349" s="87"/>
      <c r="P1349" s="87"/>
      <c r="Q1349" s="87"/>
      <c r="R1349" s="87"/>
      <c r="S1349" s="87"/>
      <c r="T1349" s="88"/>
      <c r="U1349" s="41"/>
      <c r="V1349" s="41"/>
      <c r="W1349" s="41"/>
      <c r="X1349" s="41"/>
      <c r="Y1349" s="41"/>
      <c r="Z1349" s="41"/>
      <c r="AA1349" s="41"/>
      <c r="AB1349" s="41"/>
      <c r="AC1349" s="41"/>
      <c r="AD1349" s="41"/>
      <c r="AE1349" s="41"/>
      <c r="AT1349" s="20" t="s">
        <v>145</v>
      </c>
      <c r="AU1349" s="20" t="s">
        <v>84</v>
      </c>
    </row>
    <row r="1350" s="13" customFormat="1">
      <c r="A1350" s="13"/>
      <c r="B1350" s="233"/>
      <c r="C1350" s="234"/>
      <c r="D1350" s="235" t="s">
        <v>147</v>
      </c>
      <c r="E1350" s="236" t="s">
        <v>19</v>
      </c>
      <c r="F1350" s="237" t="s">
        <v>366</v>
      </c>
      <c r="G1350" s="234"/>
      <c r="H1350" s="236" t="s">
        <v>19</v>
      </c>
      <c r="I1350" s="238"/>
      <c r="J1350" s="234"/>
      <c r="K1350" s="234"/>
      <c r="L1350" s="239"/>
      <c r="M1350" s="240"/>
      <c r="N1350" s="241"/>
      <c r="O1350" s="241"/>
      <c r="P1350" s="241"/>
      <c r="Q1350" s="241"/>
      <c r="R1350" s="241"/>
      <c r="S1350" s="241"/>
      <c r="T1350" s="242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3" t="s">
        <v>147</v>
      </c>
      <c r="AU1350" s="243" t="s">
        <v>84</v>
      </c>
      <c r="AV1350" s="13" t="s">
        <v>82</v>
      </c>
      <c r="AW1350" s="13" t="s">
        <v>36</v>
      </c>
      <c r="AX1350" s="13" t="s">
        <v>74</v>
      </c>
      <c r="AY1350" s="243" t="s">
        <v>135</v>
      </c>
    </row>
    <row r="1351" s="13" customFormat="1">
      <c r="A1351" s="13"/>
      <c r="B1351" s="233"/>
      <c r="C1351" s="234"/>
      <c r="D1351" s="235" t="s">
        <v>147</v>
      </c>
      <c r="E1351" s="236" t="s">
        <v>19</v>
      </c>
      <c r="F1351" s="237" t="s">
        <v>537</v>
      </c>
      <c r="G1351" s="234"/>
      <c r="H1351" s="236" t="s">
        <v>19</v>
      </c>
      <c r="I1351" s="238"/>
      <c r="J1351" s="234"/>
      <c r="K1351" s="234"/>
      <c r="L1351" s="239"/>
      <c r="M1351" s="240"/>
      <c r="N1351" s="241"/>
      <c r="O1351" s="241"/>
      <c r="P1351" s="241"/>
      <c r="Q1351" s="241"/>
      <c r="R1351" s="241"/>
      <c r="S1351" s="241"/>
      <c r="T1351" s="242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43" t="s">
        <v>147</v>
      </c>
      <c r="AU1351" s="243" t="s">
        <v>84</v>
      </c>
      <c r="AV1351" s="13" t="s">
        <v>82</v>
      </c>
      <c r="AW1351" s="13" t="s">
        <v>36</v>
      </c>
      <c r="AX1351" s="13" t="s">
        <v>74</v>
      </c>
      <c r="AY1351" s="243" t="s">
        <v>135</v>
      </c>
    </row>
    <row r="1352" s="13" customFormat="1">
      <c r="A1352" s="13"/>
      <c r="B1352" s="233"/>
      <c r="C1352" s="234"/>
      <c r="D1352" s="235" t="s">
        <v>147</v>
      </c>
      <c r="E1352" s="236" t="s">
        <v>19</v>
      </c>
      <c r="F1352" s="237" t="s">
        <v>417</v>
      </c>
      <c r="G1352" s="234"/>
      <c r="H1352" s="236" t="s">
        <v>19</v>
      </c>
      <c r="I1352" s="238"/>
      <c r="J1352" s="234"/>
      <c r="K1352" s="234"/>
      <c r="L1352" s="239"/>
      <c r="M1352" s="240"/>
      <c r="N1352" s="241"/>
      <c r="O1352" s="241"/>
      <c r="P1352" s="241"/>
      <c r="Q1352" s="241"/>
      <c r="R1352" s="241"/>
      <c r="S1352" s="241"/>
      <c r="T1352" s="242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3" t="s">
        <v>147</v>
      </c>
      <c r="AU1352" s="243" t="s">
        <v>84</v>
      </c>
      <c r="AV1352" s="13" t="s">
        <v>82</v>
      </c>
      <c r="AW1352" s="13" t="s">
        <v>36</v>
      </c>
      <c r="AX1352" s="13" t="s">
        <v>74</v>
      </c>
      <c r="AY1352" s="243" t="s">
        <v>135</v>
      </c>
    </row>
    <row r="1353" s="14" customFormat="1">
      <c r="A1353" s="14"/>
      <c r="B1353" s="244"/>
      <c r="C1353" s="245"/>
      <c r="D1353" s="235" t="s">
        <v>147</v>
      </c>
      <c r="E1353" s="246" t="s">
        <v>19</v>
      </c>
      <c r="F1353" s="247" t="s">
        <v>866</v>
      </c>
      <c r="G1353" s="245"/>
      <c r="H1353" s="248">
        <v>1.5</v>
      </c>
      <c r="I1353" s="249"/>
      <c r="J1353" s="245"/>
      <c r="K1353" s="245"/>
      <c r="L1353" s="250"/>
      <c r="M1353" s="251"/>
      <c r="N1353" s="252"/>
      <c r="O1353" s="252"/>
      <c r="P1353" s="252"/>
      <c r="Q1353" s="252"/>
      <c r="R1353" s="252"/>
      <c r="S1353" s="252"/>
      <c r="T1353" s="253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54" t="s">
        <v>147</v>
      </c>
      <c r="AU1353" s="254" t="s">
        <v>84</v>
      </c>
      <c r="AV1353" s="14" t="s">
        <v>84</v>
      </c>
      <c r="AW1353" s="14" t="s">
        <v>36</v>
      </c>
      <c r="AX1353" s="14" t="s">
        <v>74</v>
      </c>
      <c r="AY1353" s="254" t="s">
        <v>135</v>
      </c>
    </row>
    <row r="1354" s="13" customFormat="1">
      <c r="A1354" s="13"/>
      <c r="B1354" s="233"/>
      <c r="C1354" s="234"/>
      <c r="D1354" s="235" t="s">
        <v>147</v>
      </c>
      <c r="E1354" s="236" t="s">
        <v>19</v>
      </c>
      <c r="F1354" s="237" t="s">
        <v>436</v>
      </c>
      <c r="G1354" s="234"/>
      <c r="H1354" s="236" t="s">
        <v>19</v>
      </c>
      <c r="I1354" s="238"/>
      <c r="J1354" s="234"/>
      <c r="K1354" s="234"/>
      <c r="L1354" s="239"/>
      <c r="M1354" s="240"/>
      <c r="N1354" s="241"/>
      <c r="O1354" s="241"/>
      <c r="P1354" s="241"/>
      <c r="Q1354" s="241"/>
      <c r="R1354" s="241"/>
      <c r="S1354" s="241"/>
      <c r="T1354" s="242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3" t="s">
        <v>147</v>
      </c>
      <c r="AU1354" s="243" t="s">
        <v>84</v>
      </c>
      <c r="AV1354" s="13" t="s">
        <v>82</v>
      </c>
      <c r="AW1354" s="13" t="s">
        <v>36</v>
      </c>
      <c r="AX1354" s="13" t="s">
        <v>74</v>
      </c>
      <c r="AY1354" s="243" t="s">
        <v>135</v>
      </c>
    </row>
    <row r="1355" s="14" customFormat="1">
      <c r="A1355" s="14"/>
      <c r="B1355" s="244"/>
      <c r="C1355" s="245"/>
      <c r="D1355" s="235" t="s">
        <v>147</v>
      </c>
      <c r="E1355" s="246" t="s">
        <v>19</v>
      </c>
      <c r="F1355" s="247" t="s">
        <v>866</v>
      </c>
      <c r="G1355" s="245"/>
      <c r="H1355" s="248">
        <v>1.5</v>
      </c>
      <c r="I1355" s="249"/>
      <c r="J1355" s="245"/>
      <c r="K1355" s="245"/>
      <c r="L1355" s="250"/>
      <c r="M1355" s="251"/>
      <c r="N1355" s="252"/>
      <c r="O1355" s="252"/>
      <c r="P1355" s="252"/>
      <c r="Q1355" s="252"/>
      <c r="R1355" s="252"/>
      <c r="S1355" s="252"/>
      <c r="T1355" s="253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54" t="s">
        <v>147</v>
      </c>
      <c r="AU1355" s="254" t="s">
        <v>84</v>
      </c>
      <c r="AV1355" s="14" t="s">
        <v>84</v>
      </c>
      <c r="AW1355" s="14" t="s">
        <v>36</v>
      </c>
      <c r="AX1355" s="14" t="s">
        <v>74</v>
      </c>
      <c r="AY1355" s="254" t="s">
        <v>135</v>
      </c>
    </row>
    <row r="1356" s="13" customFormat="1">
      <c r="A1356" s="13"/>
      <c r="B1356" s="233"/>
      <c r="C1356" s="234"/>
      <c r="D1356" s="235" t="s">
        <v>147</v>
      </c>
      <c r="E1356" s="236" t="s">
        <v>19</v>
      </c>
      <c r="F1356" s="237" t="s">
        <v>438</v>
      </c>
      <c r="G1356" s="234"/>
      <c r="H1356" s="236" t="s">
        <v>19</v>
      </c>
      <c r="I1356" s="238"/>
      <c r="J1356" s="234"/>
      <c r="K1356" s="234"/>
      <c r="L1356" s="239"/>
      <c r="M1356" s="240"/>
      <c r="N1356" s="241"/>
      <c r="O1356" s="241"/>
      <c r="P1356" s="241"/>
      <c r="Q1356" s="241"/>
      <c r="R1356" s="241"/>
      <c r="S1356" s="241"/>
      <c r="T1356" s="242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3" t="s">
        <v>147</v>
      </c>
      <c r="AU1356" s="243" t="s">
        <v>84</v>
      </c>
      <c r="AV1356" s="13" t="s">
        <v>82</v>
      </c>
      <c r="AW1356" s="13" t="s">
        <v>36</v>
      </c>
      <c r="AX1356" s="13" t="s">
        <v>74</v>
      </c>
      <c r="AY1356" s="243" t="s">
        <v>135</v>
      </c>
    </row>
    <row r="1357" s="14" customFormat="1">
      <c r="A1357" s="14"/>
      <c r="B1357" s="244"/>
      <c r="C1357" s="245"/>
      <c r="D1357" s="235" t="s">
        <v>147</v>
      </c>
      <c r="E1357" s="246" t="s">
        <v>19</v>
      </c>
      <c r="F1357" s="247" t="s">
        <v>866</v>
      </c>
      <c r="G1357" s="245"/>
      <c r="H1357" s="248">
        <v>1.5</v>
      </c>
      <c r="I1357" s="249"/>
      <c r="J1357" s="245"/>
      <c r="K1357" s="245"/>
      <c r="L1357" s="250"/>
      <c r="M1357" s="251"/>
      <c r="N1357" s="252"/>
      <c r="O1357" s="252"/>
      <c r="P1357" s="252"/>
      <c r="Q1357" s="252"/>
      <c r="R1357" s="252"/>
      <c r="S1357" s="252"/>
      <c r="T1357" s="253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54" t="s">
        <v>147</v>
      </c>
      <c r="AU1357" s="254" t="s">
        <v>84</v>
      </c>
      <c r="AV1357" s="14" t="s">
        <v>84</v>
      </c>
      <c r="AW1357" s="14" t="s">
        <v>36</v>
      </c>
      <c r="AX1357" s="14" t="s">
        <v>74</v>
      </c>
      <c r="AY1357" s="254" t="s">
        <v>135</v>
      </c>
    </row>
    <row r="1358" s="16" customFormat="1">
      <c r="A1358" s="16"/>
      <c r="B1358" s="266"/>
      <c r="C1358" s="267"/>
      <c r="D1358" s="235" t="s">
        <v>147</v>
      </c>
      <c r="E1358" s="268" t="s">
        <v>19</v>
      </c>
      <c r="F1358" s="269" t="s">
        <v>251</v>
      </c>
      <c r="G1358" s="267"/>
      <c r="H1358" s="270">
        <v>4.5</v>
      </c>
      <c r="I1358" s="271"/>
      <c r="J1358" s="267"/>
      <c r="K1358" s="267"/>
      <c r="L1358" s="272"/>
      <c r="M1358" s="273"/>
      <c r="N1358" s="274"/>
      <c r="O1358" s="274"/>
      <c r="P1358" s="274"/>
      <c r="Q1358" s="274"/>
      <c r="R1358" s="274"/>
      <c r="S1358" s="274"/>
      <c r="T1358" s="275"/>
      <c r="U1358" s="16"/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T1358" s="276" t="s">
        <v>147</v>
      </c>
      <c r="AU1358" s="276" t="s">
        <v>84</v>
      </c>
      <c r="AV1358" s="16" t="s">
        <v>157</v>
      </c>
      <c r="AW1358" s="16" t="s">
        <v>36</v>
      </c>
      <c r="AX1358" s="16" t="s">
        <v>74</v>
      </c>
      <c r="AY1358" s="276" t="s">
        <v>135</v>
      </c>
    </row>
    <row r="1359" s="13" customFormat="1">
      <c r="A1359" s="13"/>
      <c r="B1359" s="233"/>
      <c r="C1359" s="234"/>
      <c r="D1359" s="235" t="s">
        <v>147</v>
      </c>
      <c r="E1359" s="236" t="s">
        <v>19</v>
      </c>
      <c r="F1359" s="237" t="s">
        <v>538</v>
      </c>
      <c r="G1359" s="234"/>
      <c r="H1359" s="236" t="s">
        <v>19</v>
      </c>
      <c r="I1359" s="238"/>
      <c r="J1359" s="234"/>
      <c r="K1359" s="234"/>
      <c r="L1359" s="239"/>
      <c r="M1359" s="240"/>
      <c r="N1359" s="241"/>
      <c r="O1359" s="241"/>
      <c r="P1359" s="241"/>
      <c r="Q1359" s="241"/>
      <c r="R1359" s="241"/>
      <c r="S1359" s="241"/>
      <c r="T1359" s="242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43" t="s">
        <v>147</v>
      </c>
      <c r="AU1359" s="243" t="s">
        <v>84</v>
      </c>
      <c r="AV1359" s="13" t="s">
        <v>82</v>
      </c>
      <c r="AW1359" s="13" t="s">
        <v>36</v>
      </c>
      <c r="AX1359" s="13" t="s">
        <v>74</v>
      </c>
      <c r="AY1359" s="243" t="s">
        <v>135</v>
      </c>
    </row>
    <row r="1360" s="13" customFormat="1">
      <c r="A1360" s="13"/>
      <c r="B1360" s="233"/>
      <c r="C1360" s="234"/>
      <c r="D1360" s="235" t="s">
        <v>147</v>
      </c>
      <c r="E1360" s="236" t="s">
        <v>19</v>
      </c>
      <c r="F1360" s="237" t="s">
        <v>419</v>
      </c>
      <c r="G1360" s="234"/>
      <c r="H1360" s="236" t="s">
        <v>19</v>
      </c>
      <c r="I1360" s="238"/>
      <c r="J1360" s="234"/>
      <c r="K1360" s="234"/>
      <c r="L1360" s="239"/>
      <c r="M1360" s="240"/>
      <c r="N1360" s="241"/>
      <c r="O1360" s="241"/>
      <c r="P1360" s="241"/>
      <c r="Q1360" s="241"/>
      <c r="R1360" s="241"/>
      <c r="S1360" s="241"/>
      <c r="T1360" s="242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43" t="s">
        <v>147</v>
      </c>
      <c r="AU1360" s="243" t="s">
        <v>84</v>
      </c>
      <c r="AV1360" s="13" t="s">
        <v>82</v>
      </c>
      <c r="AW1360" s="13" t="s">
        <v>36</v>
      </c>
      <c r="AX1360" s="13" t="s">
        <v>74</v>
      </c>
      <c r="AY1360" s="243" t="s">
        <v>135</v>
      </c>
    </row>
    <row r="1361" s="14" customFormat="1">
      <c r="A1361" s="14"/>
      <c r="B1361" s="244"/>
      <c r="C1361" s="245"/>
      <c r="D1361" s="235" t="s">
        <v>147</v>
      </c>
      <c r="E1361" s="246" t="s">
        <v>19</v>
      </c>
      <c r="F1361" s="247" t="s">
        <v>866</v>
      </c>
      <c r="G1361" s="245"/>
      <c r="H1361" s="248">
        <v>1.5</v>
      </c>
      <c r="I1361" s="249"/>
      <c r="J1361" s="245"/>
      <c r="K1361" s="245"/>
      <c r="L1361" s="250"/>
      <c r="M1361" s="251"/>
      <c r="N1361" s="252"/>
      <c r="O1361" s="252"/>
      <c r="P1361" s="252"/>
      <c r="Q1361" s="252"/>
      <c r="R1361" s="252"/>
      <c r="S1361" s="252"/>
      <c r="T1361" s="253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T1361" s="254" t="s">
        <v>147</v>
      </c>
      <c r="AU1361" s="254" t="s">
        <v>84</v>
      </c>
      <c r="AV1361" s="14" t="s">
        <v>84</v>
      </c>
      <c r="AW1361" s="14" t="s">
        <v>36</v>
      </c>
      <c r="AX1361" s="14" t="s">
        <v>74</v>
      </c>
      <c r="AY1361" s="254" t="s">
        <v>135</v>
      </c>
    </row>
    <row r="1362" s="16" customFormat="1">
      <c r="A1362" s="16"/>
      <c r="B1362" s="266"/>
      <c r="C1362" s="267"/>
      <c r="D1362" s="235" t="s">
        <v>147</v>
      </c>
      <c r="E1362" s="268" t="s">
        <v>19</v>
      </c>
      <c r="F1362" s="269" t="s">
        <v>251</v>
      </c>
      <c r="G1362" s="267"/>
      <c r="H1362" s="270">
        <v>1.5</v>
      </c>
      <c r="I1362" s="271"/>
      <c r="J1362" s="267"/>
      <c r="K1362" s="267"/>
      <c r="L1362" s="272"/>
      <c r="M1362" s="273"/>
      <c r="N1362" s="274"/>
      <c r="O1362" s="274"/>
      <c r="P1362" s="274"/>
      <c r="Q1362" s="274"/>
      <c r="R1362" s="274"/>
      <c r="S1362" s="274"/>
      <c r="T1362" s="275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T1362" s="276" t="s">
        <v>147</v>
      </c>
      <c r="AU1362" s="276" t="s">
        <v>84</v>
      </c>
      <c r="AV1362" s="16" t="s">
        <v>157</v>
      </c>
      <c r="AW1362" s="16" t="s">
        <v>36</v>
      </c>
      <c r="AX1362" s="16" t="s">
        <v>74</v>
      </c>
      <c r="AY1362" s="276" t="s">
        <v>135</v>
      </c>
    </row>
    <row r="1363" s="13" customFormat="1">
      <c r="A1363" s="13"/>
      <c r="B1363" s="233"/>
      <c r="C1363" s="234"/>
      <c r="D1363" s="235" t="s">
        <v>147</v>
      </c>
      <c r="E1363" s="236" t="s">
        <v>19</v>
      </c>
      <c r="F1363" s="237" t="s">
        <v>539</v>
      </c>
      <c r="G1363" s="234"/>
      <c r="H1363" s="236" t="s">
        <v>19</v>
      </c>
      <c r="I1363" s="238"/>
      <c r="J1363" s="234"/>
      <c r="K1363" s="234"/>
      <c r="L1363" s="239"/>
      <c r="M1363" s="240"/>
      <c r="N1363" s="241"/>
      <c r="O1363" s="241"/>
      <c r="P1363" s="241"/>
      <c r="Q1363" s="241"/>
      <c r="R1363" s="241"/>
      <c r="S1363" s="241"/>
      <c r="T1363" s="242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3" t="s">
        <v>147</v>
      </c>
      <c r="AU1363" s="243" t="s">
        <v>84</v>
      </c>
      <c r="AV1363" s="13" t="s">
        <v>82</v>
      </c>
      <c r="AW1363" s="13" t="s">
        <v>36</v>
      </c>
      <c r="AX1363" s="13" t="s">
        <v>74</v>
      </c>
      <c r="AY1363" s="243" t="s">
        <v>135</v>
      </c>
    </row>
    <row r="1364" s="13" customFormat="1">
      <c r="A1364" s="13"/>
      <c r="B1364" s="233"/>
      <c r="C1364" s="234"/>
      <c r="D1364" s="235" t="s">
        <v>147</v>
      </c>
      <c r="E1364" s="236" t="s">
        <v>19</v>
      </c>
      <c r="F1364" s="237" t="s">
        <v>540</v>
      </c>
      <c r="G1364" s="234"/>
      <c r="H1364" s="236" t="s">
        <v>19</v>
      </c>
      <c r="I1364" s="238"/>
      <c r="J1364" s="234"/>
      <c r="K1364" s="234"/>
      <c r="L1364" s="239"/>
      <c r="M1364" s="240"/>
      <c r="N1364" s="241"/>
      <c r="O1364" s="241"/>
      <c r="P1364" s="241"/>
      <c r="Q1364" s="241"/>
      <c r="R1364" s="241"/>
      <c r="S1364" s="241"/>
      <c r="T1364" s="242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3" t="s">
        <v>147</v>
      </c>
      <c r="AU1364" s="243" t="s">
        <v>84</v>
      </c>
      <c r="AV1364" s="13" t="s">
        <v>82</v>
      </c>
      <c r="AW1364" s="13" t="s">
        <v>36</v>
      </c>
      <c r="AX1364" s="13" t="s">
        <v>74</v>
      </c>
      <c r="AY1364" s="243" t="s">
        <v>135</v>
      </c>
    </row>
    <row r="1365" s="14" customFormat="1">
      <c r="A1365" s="14"/>
      <c r="B1365" s="244"/>
      <c r="C1365" s="245"/>
      <c r="D1365" s="235" t="s">
        <v>147</v>
      </c>
      <c r="E1365" s="246" t="s">
        <v>19</v>
      </c>
      <c r="F1365" s="247" t="s">
        <v>895</v>
      </c>
      <c r="G1365" s="245"/>
      <c r="H1365" s="248">
        <v>2</v>
      </c>
      <c r="I1365" s="249"/>
      <c r="J1365" s="245"/>
      <c r="K1365" s="245"/>
      <c r="L1365" s="250"/>
      <c r="M1365" s="251"/>
      <c r="N1365" s="252"/>
      <c r="O1365" s="252"/>
      <c r="P1365" s="252"/>
      <c r="Q1365" s="252"/>
      <c r="R1365" s="252"/>
      <c r="S1365" s="252"/>
      <c r="T1365" s="253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54" t="s">
        <v>147</v>
      </c>
      <c r="AU1365" s="254" t="s">
        <v>84</v>
      </c>
      <c r="AV1365" s="14" t="s">
        <v>84</v>
      </c>
      <c r="AW1365" s="14" t="s">
        <v>36</v>
      </c>
      <c r="AX1365" s="14" t="s">
        <v>74</v>
      </c>
      <c r="AY1365" s="254" t="s">
        <v>135</v>
      </c>
    </row>
    <row r="1366" s="16" customFormat="1">
      <c r="A1366" s="16"/>
      <c r="B1366" s="266"/>
      <c r="C1366" s="267"/>
      <c r="D1366" s="235" t="s">
        <v>147</v>
      </c>
      <c r="E1366" s="268" t="s">
        <v>19</v>
      </c>
      <c r="F1366" s="269" t="s">
        <v>251</v>
      </c>
      <c r="G1366" s="267"/>
      <c r="H1366" s="270">
        <v>2</v>
      </c>
      <c r="I1366" s="271"/>
      <c r="J1366" s="267"/>
      <c r="K1366" s="267"/>
      <c r="L1366" s="272"/>
      <c r="M1366" s="273"/>
      <c r="N1366" s="274"/>
      <c r="O1366" s="274"/>
      <c r="P1366" s="274"/>
      <c r="Q1366" s="274"/>
      <c r="R1366" s="274"/>
      <c r="S1366" s="274"/>
      <c r="T1366" s="275"/>
      <c r="U1366" s="16"/>
      <c r="V1366" s="16"/>
      <c r="W1366" s="16"/>
      <c r="X1366" s="16"/>
      <c r="Y1366" s="16"/>
      <c r="Z1366" s="16"/>
      <c r="AA1366" s="16"/>
      <c r="AB1366" s="16"/>
      <c r="AC1366" s="16"/>
      <c r="AD1366" s="16"/>
      <c r="AE1366" s="16"/>
      <c r="AT1366" s="276" t="s">
        <v>147</v>
      </c>
      <c r="AU1366" s="276" t="s">
        <v>84</v>
      </c>
      <c r="AV1366" s="16" t="s">
        <v>157</v>
      </c>
      <c r="AW1366" s="16" t="s">
        <v>36</v>
      </c>
      <c r="AX1366" s="16" t="s">
        <v>74</v>
      </c>
      <c r="AY1366" s="276" t="s">
        <v>135</v>
      </c>
    </row>
    <row r="1367" s="13" customFormat="1">
      <c r="A1367" s="13"/>
      <c r="B1367" s="233"/>
      <c r="C1367" s="234"/>
      <c r="D1367" s="235" t="s">
        <v>147</v>
      </c>
      <c r="E1367" s="236" t="s">
        <v>19</v>
      </c>
      <c r="F1367" s="237" t="s">
        <v>896</v>
      </c>
      <c r="G1367" s="234"/>
      <c r="H1367" s="236" t="s">
        <v>19</v>
      </c>
      <c r="I1367" s="238"/>
      <c r="J1367" s="234"/>
      <c r="K1367" s="234"/>
      <c r="L1367" s="239"/>
      <c r="M1367" s="240"/>
      <c r="N1367" s="241"/>
      <c r="O1367" s="241"/>
      <c r="P1367" s="241"/>
      <c r="Q1367" s="241"/>
      <c r="R1367" s="241"/>
      <c r="S1367" s="241"/>
      <c r="T1367" s="242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43" t="s">
        <v>147</v>
      </c>
      <c r="AU1367" s="243" t="s">
        <v>84</v>
      </c>
      <c r="AV1367" s="13" t="s">
        <v>82</v>
      </c>
      <c r="AW1367" s="13" t="s">
        <v>36</v>
      </c>
      <c r="AX1367" s="13" t="s">
        <v>74</v>
      </c>
      <c r="AY1367" s="243" t="s">
        <v>135</v>
      </c>
    </row>
    <row r="1368" s="14" customFormat="1">
      <c r="A1368" s="14"/>
      <c r="B1368" s="244"/>
      <c r="C1368" s="245"/>
      <c r="D1368" s="235" t="s">
        <v>147</v>
      </c>
      <c r="E1368" s="246" t="s">
        <v>19</v>
      </c>
      <c r="F1368" s="247" t="s">
        <v>214</v>
      </c>
      <c r="G1368" s="245"/>
      <c r="H1368" s="248">
        <v>4</v>
      </c>
      <c r="I1368" s="249"/>
      <c r="J1368" s="245"/>
      <c r="K1368" s="245"/>
      <c r="L1368" s="250"/>
      <c r="M1368" s="251"/>
      <c r="N1368" s="252"/>
      <c r="O1368" s="252"/>
      <c r="P1368" s="252"/>
      <c r="Q1368" s="252"/>
      <c r="R1368" s="252"/>
      <c r="S1368" s="252"/>
      <c r="T1368" s="253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54" t="s">
        <v>147</v>
      </c>
      <c r="AU1368" s="254" t="s">
        <v>84</v>
      </c>
      <c r="AV1368" s="14" t="s">
        <v>84</v>
      </c>
      <c r="AW1368" s="14" t="s">
        <v>36</v>
      </c>
      <c r="AX1368" s="14" t="s">
        <v>74</v>
      </c>
      <c r="AY1368" s="254" t="s">
        <v>135</v>
      </c>
    </row>
    <row r="1369" s="16" customFormat="1">
      <c r="A1369" s="16"/>
      <c r="B1369" s="266"/>
      <c r="C1369" s="267"/>
      <c r="D1369" s="235" t="s">
        <v>147</v>
      </c>
      <c r="E1369" s="268" t="s">
        <v>19</v>
      </c>
      <c r="F1369" s="269" t="s">
        <v>251</v>
      </c>
      <c r="G1369" s="267"/>
      <c r="H1369" s="270">
        <v>4</v>
      </c>
      <c r="I1369" s="271"/>
      <c r="J1369" s="267"/>
      <c r="K1369" s="267"/>
      <c r="L1369" s="272"/>
      <c r="M1369" s="273"/>
      <c r="N1369" s="274"/>
      <c r="O1369" s="274"/>
      <c r="P1369" s="274"/>
      <c r="Q1369" s="274"/>
      <c r="R1369" s="274"/>
      <c r="S1369" s="274"/>
      <c r="T1369" s="275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T1369" s="276" t="s">
        <v>147</v>
      </c>
      <c r="AU1369" s="276" t="s">
        <v>84</v>
      </c>
      <c r="AV1369" s="16" t="s">
        <v>157</v>
      </c>
      <c r="AW1369" s="16" t="s">
        <v>36</v>
      </c>
      <c r="AX1369" s="16" t="s">
        <v>74</v>
      </c>
      <c r="AY1369" s="276" t="s">
        <v>135</v>
      </c>
    </row>
    <row r="1370" s="15" customFormat="1">
      <c r="A1370" s="15"/>
      <c r="B1370" s="255"/>
      <c r="C1370" s="256"/>
      <c r="D1370" s="235" t="s">
        <v>147</v>
      </c>
      <c r="E1370" s="257" t="s">
        <v>19</v>
      </c>
      <c r="F1370" s="258" t="s">
        <v>152</v>
      </c>
      <c r="G1370" s="256"/>
      <c r="H1370" s="259">
        <v>12</v>
      </c>
      <c r="I1370" s="260"/>
      <c r="J1370" s="256"/>
      <c r="K1370" s="256"/>
      <c r="L1370" s="261"/>
      <c r="M1370" s="262"/>
      <c r="N1370" s="263"/>
      <c r="O1370" s="263"/>
      <c r="P1370" s="263"/>
      <c r="Q1370" s="263"/>
      <c r="R1370" s="263"/>
      <c r="S1370" s="263"/>
      <c r="T1370" s="264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T1370" s="265" t="s">
        <v>147</v>
      </c>
      <c r="AU1370" s="265" t="s">
        <v>84</v>
      </c>
      <c r="AV1370" s="15" t="s">
        <v>143</v>
      </c>
      <c r="AW1370" s="15" t="s">
        <v>36</v>
      </c>
      <c r="AX1370" s="15" t="s">
        <v>82</v>
      </c>
      <c r="AY1370" s="265" t="s">
        <v>135</v>
      </c>
    </row>
    <row r="1371" s="2" customFormat="1" ht="16.5" customHeight="1">
      <c r="A1371" s="41"/>
      <c r="B1371" s="42"/>
      <c r="C1371" s="215" t="s">
        <v>902</v>
      </c>
      <c r="D1371" s="215" t="s">
        <v>138</v>
      </c>
      <c r="E1371" s="216" t="s">
        <v>903</v>
      </c>
      <c r="F1371" s="217" t="s">
        <v>904</v>
      </c>
      <c r="G1371" s="218" t="s">
        <v>141</v>
      </c>
      <c r="H1371" s="219">
        <v>12</v>
      </c>
      <c r="I1371" s="220"/>
      <c r="J1371" s="221">
        <f>ROUND(I1371*H1371,2)</f>
        <v>0</v>
      </c>
      <c r="K1371" s="217" t="s">
        <v>142</v>
      </c>
      <c r="L1371" s="47"/>
      <c r="M1371" s="222" t="s">
        <v>19</v>
      </c>
      <c r="N1371" s="223" t="s">
        <v>45</v>
      </c>
      <c r="O1371" s="87"/>
      <c r="P1371" s="224">
        <f>O1371*H1371</f>
        <v>0</v>
      </c>
      <c r="Q1371" s="224">
        <v>0.00012</v>
      </c>
      <c r="R1371" s="224">
        <f>Q1371*H1371</f>
        <v>0.0014400000000000001</v>
      </c>
      <c r="S1371" s="224">
        <v>0</v>
      </c>
      <c r="T1371" s="225">
        <f>S1371*H1371</f>
        <v>0</v>
      </c>
      <c r="U1371" s="41"/>
      <c r="V1371" s="41"/>
      <c r="W1371" s="41"/>
      <c r="X1371" s="41"/>
      <c r="Y1371" s="41"/>
      <c r="Z1371" s="41"/>
      <c r="AA1371" s="41"/>
      <c r="AB1371" s="41"/>
      <c r="AC1371" s="41"/>
      <c r="AD1371" s="41"/>
      <c r="AE1371" s="41"/>
      <c r="AR1371" s="226" t="s">
        <v>278</v>
      </c>
      <c r="AT1371" s="226" t="s">
        <v>138</v>
      </c>
      <c r="AU1371" s="226" t="s">
        <v>84</v>
      </c>
      <c r="AY1371" s="20" t="s">
        <v>135</v>
      </c>
      <c r="BE1371" s="227">
        <f>IF(N1371="základní",J1371,0)</f>
        <v>0</v>
      </c>
      <c r="BF1371" s="227">
        <f>IF(N1371="snížená",J1371,0)</f>
        <v>0</v>
      </c>
      <c r="BG1371" s="227">
        <f>IF(N1371="zákl. přenesená",J1371,0)</f>
        <v>0</v>
      </c>
      <c r="BH1371" s="227">
        <f>IF(N1371="sníž. přenesená",J1371,0)</f>
        <v>0</v>
      </c>
      <c r="BI1371" s="227">
        <f>IF(N1371="nulová",J1371,0)</f>
        <v>0</v>
      </c>
      <c r="BJ1371" s="20" t="s">
        <v>82</v>
      </c>
      <c r="BK1371" s="227">
        <f>ROUND(I1371*H1371,2)</f>
        <v>0</v>
      </c>
      <c r="BL1371" s="20" t="s">
        <v>278</v>
      </c>
      <c r="BM1371" s="226" t="s">
        <v>905</v>
      </c>
    </row>
    <row r="1372" s="2" customFormat="1">
      <c r="A1372" s="41"/>
      <c r="B1372" s="42"/>
      <c r="C1372" s="43"/>
      <c r="D1372" s="228" t="s">
        <v>145</v>
      </c>
      <c r="E1372" s="43"/>
      <c r="F1372" s="229" t="s">
        <v>906</v>
      </c>
      <c r="G1372" s="43"/>
      <c r="H1372" s="43"/>
      <c r="I1372" s="230"/>
      <c r="J1372" s="43"/>
      <c r="K1372" s="43"/>
      <c r="L1372" s="47"/>
      <c r="M1372" s="231"/>
      <c r="N1372" s="232"/>
      <c r="O1372" s="87"/>
      <c r="P1372" s="87"/>
      <c r="Q1372" s="87"/>
      <c r="R1372" s="87"/>
      <c r="S1372" s="87"/>
      <c r="T1372" s="88"/>
      <c r="U1372" s="41"/>
      <c r="V1372" s="41"/>
      <c r="W1372" s="41"/>
      <c r="X1372" s="41"/>
      <c r="Y1372" s="41"/>
      <c r="Z1372" s="41"/>
      <c r="AA1372" s="41"/>
      <c r="AB1372" s="41"/>
      <c r="AC1372" s="41"/>
      <c r="AD1372" s="41"/>
      <c r="AE1372" s="41"/>
      <c r="AT1372" s="20" t="s">
        <v>145</v>
      </c>
      <c r="AU1372" s="20" t="s">
        <v>84</v>
      </c>
    </row>
    <row r="1373" s="13" customFormat="1">
      <c r="A1373" s="13"/>
      <c r="B1373" s="233"/>
      <c r="C1373" s="234"/>
      <c r="D1373" s="235" t="s">
        <v>147</v>
      </c>
      <c r="E1373" s="236" t="s">
        <v>19</v>
      </c>
      <c r="F1373" s="237" t="s">
        <v>366</v>
      </c>
      <c r="G1373" s="234"/>
      <c r="H1373" s="236" t="s">
        <v>19</v>
      </c>
      <c r="I1373" s="238"/>
      <c r="J1373" s="234"/>
      <c r="K1373" s="234"/>
      <c r="L1373" s="239"/>
      <c r="M1373" s="240"/>
      <c r="N1373" s="241"/>
      <c r="O1373" s="241"/>
      <c r="P1373" s="241"/>
      <c r="Q1373" s="241"/>
      <c r="R1373" s="241"/>
      <c r="S1373" s="241"/>
      <c r="T1373" s="242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3" t="s">
        <v>147</v>
      </c>
      <c r="AU1373" s="243" t="s">
        <v>84</v>
      </c>
      <c r="AV1373" s="13" t="s">
        <v>82</v>
      </c>
      <c r="AW1373" s="13" t="s">
        <v>36</v>
      </c>
      <c r="AX1373" s="13" t="s">
        <v>74</v>
      </c>
      <c r="AY1373" s="243" t="s">
        <v>135</v>
      </c>
    </row>
    <row r="1374" s="13" customFormat="1">
      <c r="A1374" s="13"/>
      <c r="B1374" s="233"/>
      <c r="C1374" s="234"/>
      <c r="D1374" s="235" t="s">
        <v>147</v>
      </c>
      <c r="E1374" s="236" t="s">
        <v>19</v>
      </c>
      <c r="F1374" s="237" t="s">
        <v>537</v>
      </c>
      <c r="G1374" s="234"/>
      <c r="H1374" s="236" t="s">
        <v>19</v>
      </c>
      <c r="I1374" s="238"/>
      <c r="J1374" s="234"/>
      <c r="K1374" s="234"/>
      <c r="L1374" s="239"/>
      <c r="M1374" s="240"/>
      <c r="N1374" s="241"/>
      <c r="O1374" s="241"/>
      <c r="P1374" s="241"/>
      <c r="Q1374" s="241"/>
      <c r="R1374" s="241"/>
      <c r="S1374" s="241"/>
      <c r="T1374" s="242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43" t="s">
        <v>147</v>
      </c>
      <c r="AU1374" s="243" t="s">
        <v>84</v>
      </c>
      <c r="AV1374" s="13" t="s">
        <v>82</v>
      </c>
      <c r="AW1374" s="13" t="s">
        <v>36</v>
      </c>
      <c r="AX1374" s="13" t="s">
        <v>74</v>
      </c>
      <c r="AY1374" s="243" t="s">
        <v>135</v>
      </c>
    </row>
    <row r="1375" s="13" customFormat="1">
      <c r="A1375" s="13"/>
      <c r="B1375" s="233"/>
      <c r="C1375" s="234"/>
      <c r="D1375" s="235" t="s">
        <v>147</v>
      </c>
      <c r="E1375" s="236" t="s">
        <v>19</v>
      </c>
      <c r="F1375" s="237" t="s">
        <v>417</v>
      </c>
      <c r="G1375" s="234"/>
      <c r="H1375" s="236" t="s">
        <v>19</v>
      </c>
      <c r="I1375" s="238"/>
      <c r="J1375" s="234"/>
      <c r="K1375" s="234"/>
      <c r="L1375" s="239"/>
      <c r="M1375" s="240"/>
      <c r="N1375" s="241"/>
      <c r="O1375" s="241"/>
      <c r="P1375" s="241"/>
      <c r="Q1375" s="241"/>
      <c r="R1375" s="241"/>
      <c r="S1375" s="241"/>
      <c r="T1375" s="242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43" t="s">
        <v>147</v>
      </c>
      <c r="AU1375" s="243" t="s">
        <v>84</v>
      </c>
      <c r="AV1375" s="13" t="s">
        <v>82</v>
      </c>
      <c r="AW1375" s="13" t="s">
        <v>36</v>
      </c>
      <c r="AX1375" s="13" t="s">
        <v>74</v>
      </c>
      <c r="AY1375" s="243" t="s">
        <v>135</v>
      </c>
    </row>
    <row r="1376" s="14" customFormat="1">
      <c r="A1376" s="14"/>
      <c r="B1376" s="244"/>
      <c r="C1376" s="245"/>
      <c r="D1376" s="235" t="s">
        <v>147</v>
      </c>
      <c r="E1376" s="246" t="s">
        <v>19</v>
      </c>
      <c r="F1376" s="247" t="s">
        <v>866</v>
      </c>
      <c r="G1376" s="245"/>
      <c r="H1376" s="248">
        <v>1.5</v>
      </c>
      <c r="I1376" s="249"/>
      <c r="J1376" s="245"/>
      <c r="K1376" s="245"/>
      <c r="L1376" s="250"/>
      <c r="M1376" s="251"/>
      <c r="N1376" s="252"/>
      <c r="O1376" s="252"/>
      <c r="P1376" s="252"/>
      <c r="Q1376" s="252"/>
      <c r="R1376" s="252"/>
      <c r="S1376" s="252"/>
      <c r="T1376" s="253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54" t="s">
        <v>147</v>
      </c>
      <c r="AU1376" s="254" t="s">
        <v>84</v>
      </c>
      <c r="AV1376" s="14" t="s">
        <v>84</v>
      </c>
      <c r="AW1376" s="14" t="s">
        <v>36</v>
      </c>
      <c r="AX1376" s="14" t="s">
        <v>74</v>
      </c>
      <c r="AY1376" s="254" t="s">
        <v>135</v>
      </c>
    </row>
    <row r="1377" s="13" customFormat="1">
      <c r="A1377" s="13"/>
      <c r="B1377" s="233"/>
      <c r="C1377" s="234"/>
      <c r="D1377" s="235" t="s">
        <v>147</v>
      </c>
      <c r="E1377" s="236" t="s">
        <v>19</v>
      </c>
      <c r="F1377" s="237" t="s">
        <v>436</v>
      </c>
      <c r="G1377" s="234"/>
      <c r="H1377" s="236" t="s">
        <v>19</v>
      </c>
      <c r="I1377" s="238"/>
      <c r="J1377" s="234"/>
      <c r="K1377" s="234"/>
      <c r="L1377" s="239"/>
      <c r="M1377" s="240"/>
      <c r="N1377" s="241"/>
      <c r="O1377" s="241"/>
      <c r="P1377" s="241"/>
      <c r="Q1377" s="241"/>
      <c r="R1377" s="241"/>
      <c r="S1377" s="241"/>
      <c r="T1377" s="242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43" t="s">
        <v>147</v>
      </c>
      <c r="AU1377" s="243" t="s">
        <v>84</v>
      </c>
      <c r="AV1377" s="13" t="s">
        <v>82</v>
      </c>
      <c r="AW1377" s="13" t="s">
        <v>36</v>
      </c>
      <c r="AX1377" s="13" t="s">
        <v>74</v>
      </c>
      <c r="AY1377" s="243" t="s">
        <v>135</v>
      </c>
    </row>
    <row r="1378" s="14" customFormat="1">
      <c r="A1378" s="14"/>
      <c r="B1378" s="244"/>
      <c r="C1378" s="245"/>
      <c r="D1378" s="235" t="s">
        <v>147</v>
      </c>
      <c r="E1378" s="246" t="s">
        <v>19</v>
      </c>
      <c r="F1378" s="247" t="s">
        <v>866</v>
      </c>
      <c r="G1378" s="245"/>
      <c r="H1378" s="248">
        <v>1.5</v>
      </c>
      <c r="I1378" s="249"/>
      <c r="J1378" s="245"/>
      <c r="K1378" s="245"/>
      <c r="L1378" s="250"/>
      <c r="M1378" s="251"/>
      <c r="N1378" s="252"/>
      <c r="O1378" s="252"/>
      <c r="P1378" s="252"/>
      <c r="Q1378" s="252"/>
      <c r="R1378" s="252"/>
      <c r="S1378" s="252"/>
      <c r="T1378" s="253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54" t="s">
        <v>147</v>
      </c>
      <c r="AU1378" s="254" t="s">
        <v>84</v>
      </c>
      <c r="AV1378" s="14" t="s">
        <v>84</v>
      </c>
      <c r="AW1378" s="14" t="s">
        <v>36</v>
      </c>
      <c r="AX1378" s="14" t="s">
        <v>74</v>
      </c>
      <c r="AY1378" s="254" t="s">
        <v>135</v>
      </c>
    </row>
    <row r="1379" s="13" customFormat="1">
      <c r="A1379" s="13"/>
      <c r="B1379" s="233"/>
      <c r="C1379" s="234"/>
      <c r="D1379" s="235" t="s">
        <v>147</v>
      </c>
      <c r="E1379" s="236" t="s">
        <v>19</v>
      </c>
      <c r="F1379" s="237" t="s">
        <v>438</v>
      </c>
      <c r="G1379" s="234"/>
      <c r="H1379" s="236" t="s">
        <v>19</v>
      </c>
      <c r="I1379" s="238"/>
      <c r="J1379" s="234"/>
      <c r="K1379" s="234"/>
      <c r="L1379" s="239"/>
      <c r="M1379" s="240"/>
      <c r="N1379" s="241"/>
      <c r="O1379" s="241"/>
      <c r="P1379" s="241"/>
      <c r="Q1379" s="241"/>
      <c r="R1379" s="241"/>
      <c r="S1379" s="241"/>
      <c r="T1379" s="242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43" t="s">
        <v>147</v>
      </c>
      <c r="AU1379" s="243" t="s">
        <v>84</v>
      </c>
      <c r="AV1379" s="13" t="s">
        <v>82</v>
      </c>
      <c r="AW1379" s="13" t="s">
        <v>36</v>
      </c>
      <c r="AX1379" s="13" t="s">
        <v>74</v>
      </c>
      <c r="AY1379" s="243" t="s">
        <v>135</v>
      </c>
    </row>
    <row r="1380" s="14" customFormat="1">
      <c r="A1380" s="14"/>
      <c r="B1380" s="244"/>
      <c r="C1380" s="245"/>
      <c r="D1380" s="235" t="s">
        <v>147</v>
      </c>
      <c r="E1380" s="246" t="s">
        <v>19</v>
      </c>
      <c r="F1380" s="247" t="s">
        <v>866</v>
      </c>
      <c r="G1380" s="245"/>
      <c r="H1380" s="248">
        <v>1.5</v>
      </c>
      <c r="I1380" s="249"/>
      <c r="J1380" s="245"/>
      <c r="K1380" s="245"/>
      <c r="L1380" s="250"/>
      <c r="M1380" s="251"/>
      <c r="N1380" s="252"/>
      <c r="O1380" s="252"/>
      <c r="P1380" s="252"/>
      <c r="Q1380" s="252"/>
      <c r="R1380" s="252"/>
      <c r="S1380" s="252"/>
      <c r="T1380" s="253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T1380" s="254" t="s">
        <v>147</v>
      </c>
      <c r="AU1380" s="254" t="s">
        <v>84</v>
      </c>
      <c r="AV1380" s="14" t="s">
        <v>84</v>
      </c>
      <c r="AW1380" s="14" t="s">
        <v>36</v>
      </c>
      <c r="AX1380" s="14" t="s">
        <v>74</v>
      </c>
      <c r="AY1380" s="254" t="s">
        <v>135</v>
      </c>
    </row>
    <row r="1381" s="16" customFormat="1">
      <c r="A1381" s="16"/>
      <c r="B1381" s="266"/>
      <c r="C1381" s="267"/>
      <c r="D1381" s="235" t="s">
        <v>147</v>
      </c>
      <c r="E1381" s="268" t="s">
        <v>19</v>
      </c>
      <c r="F1381" s="269" t="s">
        <v>251</v>
      </c>
      <c r="G1381" s="267"/>
      <c r="H1381" s="270">
        <v>4.5</v>
      </c>
      <c r="I1381" s="271"/>
      <c r="J1381" s="267"/>
      <c r="K1381" s="267"/>
      <c r="L1381" s="272"/>
      <c r="M1381" s="273"/>
      <c r="N1381" s="274"/>
      <c r="O1381" s="274"/>
      <c r="P1381" s="274"/>
      <c r="Q1381" s="274"/>
      <c r="R1381" s="274"/>
      <c r="S1381" s="274"/>
      <c r="T1381" s="275"/>
      <c r="U1381" s="16"/>
      <c r="V1381" s="16"/>
      <c r="W1381" s="16"/>
      <c r="X1381" s="16"/>
      <c r="Y1381" s="16"/>
      <c r="Z1381" s="16"/>
      <c r="AA1381" s="16"/>
      <c r="AB1381" s="16"/>
      <c r="AC1381" s="16"/>
      <c r="AD1381" s="16"/>
      <c r="AE1381" s="16"/>
      <c r="AT1381" s="276" t="s">
        <v>147</v>
      </c>
      <c r="AU1381" s="276" t="s">
        <v>84</v>
      </c>
      <c r="AV1381" s="16" t="s">
        <v>157</v>
      </c>
      <c r="AW1381" s="16" t="s">
        <v>36</v>
      </c>
      <c r="AX1381" s="16" t="s">
        <v>74</v>
      </c>
      <c r="AY1381" s="276" t="s">
        <v>135</v>
      </c>
    </row>
    <row r="1382" s="13" customFormat="1">
      <c r="A1382" s="13"/>
      <c r="B1382" s="233"/>
      <c r="C1382" s="234"/>
      <c r="D1382" s="235" t="s">
        <v>147</v>
      </c>
      <c r="E1382" s="236" t="s">
        <v>19</v>
      </c>
      <c r="F1382" s="237" t="s">
        <v>538</v>
      </c>
      <c r="G1382" s="234"/>
      <c r="H1382" s="236" t="s">
        <v>19</v>
      </c>
      <c r="I1382" s="238"/>
      <c r="J1382" s="234"/>
      <c r="K1382" s="234"/>
      <c r="L1382" s="239"/>
      <c r="M1382" s="240"/>
      <c r="N1382" s="241"/>
      <c r="O1382" s="241"/>
      <c r="P1382" s="241"/>
      <c r="Q1382" s="241"/>
      <c r="R1382" s="241"/>
      <c r="S1382" s="241"/>
      <c r="T1382" s="242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3" t="s">
        <v>147</v>
      </c>
      <c r="AU1382" s="243" t="s">
        <v>84</v>
      </c>
      <c r="AV1382" s="13" t="s">
        <v>82</v>
      </c>
      <c r="AW1382" s="13" t="s">
        <v>36</v>
      </c>
      <c r="AX1382" s="13" t="s">
        <v>74</v>
      </c>
      <c r="AY1382" s="243" t="s">
        <v>135</v>
      </c>
    </row>
    <row r="1383" s="13" customFormat="1">
      <c r="A1383" s="13"/>
      <c r="B1383" s="233"/>
      <c r="C1383" s="234"/>
      <c r="D1383" s="235" t="s">
        <v>147</v>
      </c>
      <c r="E1383" s="236" t="s">
        <v>19</v>
      </c>
      <c r="F1383" s="237" t="s">
        <v>419</v>
      </c>
      <c r="G1383" s="234"/>
      <c r="H1383" s="236" t="s">
        <v>19</v>
      </c>
      <c r="I1383" s="238"/>
      <c r="J1383" s="234"/>
      <c r="K1383" s="234"/>
      <c r="L1383" s="239"/>
      <c r="M1383" s="240"/>
      <c r="N1383" s="241"/>
      <c r="O1383" s="241"/>
      <c r="P1383" s="241"/>
      <c r="Q1383" s="241"/>
      <c r="R1383" s="241"/>
      <c r="S1383" s="241"/>
      <c r="T1383" s="242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43" t="s">
        <v>147</v>
      </c>
      <c r="AU1383" s="243" t="s">
        <v>84</v>
      </c>
      <c r="AV1383" s="13" t="s">
        <v>82</v>
      </c>
      <c r="AW1383" s="13" t="s">
        <v>36</v>
      </c>
      <c r="AX1383" s="13" t="s">
        <v>74</v>
      </c>
      <c r="AY1383" s="243" t="s">
        <v>135</v>
      </c>
    </row>
    <row r="1384" s="14" customFormat="1">
      <c r="A1384" s="14"/>
      <c r="B1384" s="244"/>
      <c r="C1384" s="245"/>
      <c r="D1384" s="235" t="s">
        <v>147</v>
      </c>
      <c r="E1384" s="246" t="s">
        <v>19</v>
      </c>
      <c r="F1384" s="247" t="s">
        <v>866</v>
      </c>
      <c r="G1384" s="245"/>
      <c r="H1384" s="248">
        <v>1.5</v>
      </c>
      <c r="I1384" s="249"/>
      <c r="J1384" s="245"/>
      <c r="K1384" s="245"/>
      <c r="L1384" s="250"/>
      <c r="M1384" s="251"/>
      <c r="N1384" s="252"/>
      <c r="O1384" s="252"/>
      <c r="P1384" s="252"/>
      <c r="Q1384" s="252"/>
      <c r="R1384" s="252"/>
      <c r="S1384" s="252"/>
      <c r="T1384" s="253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54" t="s">
        <v>147</v>
      </c>
      <c r="AU1384" s="254" t="s">
        <v>84</v>
      </c>
      <c r="AV1384" s="14" t="s">
        <v>84</v>
      </c>
      <c r="AW1384" s="14" t="s">
        <v>36</v>
      </c>
      <c r="AX1384" s="14" t="s">
        <v>74</v>
      </c>
      <c r="AY1384" s="254" t="s">
        <v>135</v>
      </c>
    </row>
    <row r="1385" s="16" customFormat="1">
      <c r="A1385" s="16"/>
      <c r="B1385" s="266"/>
      <c r="C1385" s="267"/>
      <c r="D1385" s="235" t="s">
        <v>147</v>
      </c>
      <c r="E1385" s="268" t="s">
        <v>19</v>
      </c>
      <c r="F1385" s="269" t="s">
        <v>251</v>
      </c>
      <c r="G1385" s="267"/>
      <c r="H1385" s="270">
        <v>1.5</v>
      </c>
      <c r="I1385" s="271"/>
      <c r="J1385" s="267"/>
      <c r="K1385" s="267"/>
      <c r="L1385" s="272"/>
      <c r="M1385" s="273"/>
      <c r="N1385" s="274"/>
      <c r="O1385" s="274"/>
      <c r="P1385" s="274"/>
      <c r="Q1385" s="274"/>
      <c r="R1385" s="274"/>
      <c r="S1385" s="274"/>
      <c r="T1385" s="275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16"/>
      <c r="AE1385" s="16"/>
      <c r="AT1385" s="276" t="s">
        <v>147</v>
      </c>
      <c r="AU1385" s="276" t="s">
        <v>84</v>
      </c>
      <c r="AV1385" s="16" t="s">
        <v>157</v>
      </c>
      <c r="AW1385" s="16" t="s">
        <v>36</v>
      </c>
      <c r="AX1385" s="16" t="s">
        <v>74</v>
      </c>
      <c r="AY1385" s="276" t="s">
        <v>135</v>
      </c>
    </row>
    <row r="1386" s="13" customFormat="1">
      <c r="A1386" s="13"/>
      <c r="B1386" s="233"/>
      <c r="C1386" s="234"/>
      <c r="D1386" s="235" t="s">
        <v>147</v>
      </c>
      <c r="E1386" s="236" t="s">
        <v>19</v>
      </c>
      <c r="F1386" s="237" t="s">
        <v>539</v>
      </c>
      <c r="G1386" s="234"/>
      <c r="H1386" s="236" t="s">
        <v>19</v>
      </c>
      <c r="I1386" s="238"/>
      <c r="J1386" s="234"/>
      <c r="K1386" s="234"/>
      <c r="L1386" s="239"/>
      <c r="M1386" s="240"/>
      <c r="N1386" s="241"/>
      <c r="O1386" s="241"/>
      <c r="P1386" s="241"/>
      <c r="Q1386" s="241"/>
      <c r="R1386" s="241"/>
      <c r="S1386" s="241"/>
      <c r="T1386" s="242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3" t="s">
        <v>147</v>
      </c>
      <c r="AU1386" s="243" t="s">
        <v>84</v>
      </c>
      <c r="AV1386" s="13" t="s">
        <v>82</v>
      </c>
      <c r="AW1386" s="13" t="s">
        <v>36</v>
      </c>
      <c r="AX1386" s="13" t="s">
        <v>74</v>
      </c>
      <c r="AY1386" s="243" t="s">
        <v>135</v>
      </c>
    </row>
    <row r="1387" s="13" customFormat="1">
      <c r="A1387" s="13"/>
      <c r="B1387" s="233"/>
      <c r="C1387" s="234"/>
      <c r="D1387" s="235" t="s">
        <v>147</v>
      </c>
      <c r="E1387" s="236" t="s">
        <v>19</v>
      </c>
      <c r="F1387" s="237" t="s">
        <v>540</v>
      </c>
      <c r="G1387" s="234"/>
      <c r="H1387" s="236" t="s">
        <v>19</v>
      </c>
      <c r="I1387" s="238"/>
      <c r="J1387" s="234"/>
      <c r="K1387" s="234"/>
      <c r="L1387" s="239"/>
      <c r="M1387" s="240"/>
      <c r="N1387" s="241"/>
      <c r="O1387" s="241"/>
      <c r="P1387" s="241"/>
      <c r="Q1387" s="241"/>
      <c r="R1387" s="241"/>
      <c r="S1387" s="241"/>
      <c r="T1387" s="242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43" t="s">
        <v>147</v>
      </c>
      <c r="AU1387" s="243" t="s">
        <v>84</v>
      </c>
      <c r="AV1387" s="13" t="s">
        <v>82</v>
      </c>
      <c r="AW1387" s="13" t="s">
        <v>36</v>
      </c>
      <c r="AX1387" s="13" t="s">
        <v>74</v>
      </c>
      <c r="AY1387" s="243" t="s">
        <v>135</v>
      </c>
    </row>
    <row r="1388" s="14" customFormat="1">
      <c r="A1388" s="14"/>
      <c r="B1388" s="244"/>
      <c r="C1388" s="245"/>
      <c r="D1388" s="235" t="s">
        <v>147</v>
      </c>
      <c r="E1388" s="246" t="s">
        <v>19</v>
      </c>
      <c r="F1388" s="247" t="s">
        <v>895</v>
      </c>
      <c r="G1388" s="245"/>
      <c r="H1388" s="248">
        <v>2</v>
      </c>
      <c r="I1388" s="249"/>
      <c r="J1388" s="245"/>
      <c r="K1388" s="245"/>
      <c r="L1388" s="250"/>
      <c r="M1388" s="251"/>
      <c r="N1388" s="252"/>
      <c r="O1388" s="252"/>
      <c r="P1388" s="252"/>
      <c r="Q1388" s="252"/>
      <c r="R1388" s="252"/>
      <c r="S1388" s="252"/>
      <c r="T1388" s="253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54" t="s">
        <v>147</v>
      </c>
      <c r="AU1388" s="254" t="s">
        <v>84</v>
      </c>
      <c r="AV1388" s="14" t="s">
        <v>84</v>
      </c>
      <c r="AW1388" s="14" t="s">
        <v>36</v>
      </c>
      <c r="AX1388" s="14" t="s">
        <v>74</v>
      </c>
      <c r="AY1388" s="254" t="s">
        <v>135</v>
      </c>
    </row>
    <row r="1389" s="16" customFormat="1">
      <c r="A1389" s="16"/>
      <c r="B1389" s="266"/>
      <c r="C1389" s="267"/>
      <c r="D1389" s="235" t="s">
        <v>147</v>
      </c>
      <c r="E1389" s="268" t="s">
        <v>19</v>
      </c>
      <c r="F1389" s="269" t="s">
        <v>251</v>
      </c>
      <c r="G1389" s="267"/>
      <c r="H1389" s="270">
        <v>2</v>
      </c>
      <c r="I1389" s="271"/>
      <c r="J1389" s="267"/>
      <c r="K1389" s="267"/>
      <c r="L1389" s="272"/>
      <c r="M1389" s="273"/>
      <c r="N1389" s="274"/>
      <c r="O1389" s="274"/>
      <c r="P1389" s="274"/>
      <c r="Q1389" s="274"/>
      <c r="R1389" s="274"/>
      <c r="S1389" s="274"/>
      <c r="T1389" s="275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16"/>
      <c r="AE1389" s="16"/>
      <c r="AT1389" s="276" t="s">
        <v>147</v>
      </c>
      <c r="AU1389" s="276" t="s">
        <v>84</v>
      </c>
      <c r="AV1389" s="16" t="s">
        <v>157</v>
      </c>
      <c r="AW1389" s="16" t="s">
        <v>36</v>
      </c>
      <c r="AX1389" s="16" t="s">
        <v>74</v>
      </c>
      <c r="AY1389" s="276" t="s">
        <v>135</v>
      </c>
    </row>
    <row r="1390" s="13" customFormat="1">
      <c r="A1390" s="13"/>
      <c r="B1390" s="233"/>
      <c r="C1390" s="234"/>
      <c r="D1390" s="235" t="s">
        <v>147</v>
      </c>
      <c r="E1390" s="236" t="s">
        <v>19</v>
      </c>
      <c r="F1390" s="237" t="s">
        <v>896</v>
      </c>
      <c r="G1390" s="234"/>
      <c r="H1390" s="236" t="s">
        <v>19</v>
      </c>
      <c r="I1390" s="238"/>
      <c r="J1390" s="234"/>
      <c r="K1390" s="234"/>
      <c r="L1390" s="239"/>
      <c r="M1390" s="240"/>
      <c r="N1390" s="241"/>
      <c r="O1390" s="241"/>
      <c r="P1390" s="241"/>
      <c r="Q1390" s="241"/>
      <c r="R1390" s="241"/>
      <c r="S1390" s="241"/>
      <c r="T1390" s="242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3" t="s">
        <v>147</v>
      </c>
      <c r="AU1390" s="243" t="s">
        <v>84</v>
      </c>
      <c r="AV1390" s="13" t="s">
        <v>82</v>
      </c>
      <c r="AW1390" s="13" t="s">
        <v>36</v>
      </c>
      <c r="AX1390" s="13" t="s">
        <v>74</v>
      </c>
      <c r="AY1390" s="243" t="s">
        <v>135</v>
      </c>
    </row>
    <row r="1391" s="14" customFormat="1">
      <c r="A1391" s="14"/>
      <c r="B1391" s="244"/>
      <c r="C1391" s="245"/>
      <c r="D1391" s="235" t="s">
        <v>147</v>
      </c>
      <c r="E1391" s="246" t="s">
        <v>19</v>
      </c>
      <c r="F1391" s="247" t="s">
        <v>214</v>
      </c>
      <c r="G1391" s="245"/>
      <c r="H1391" s="248">
        <v>4</v>
      </c>
      <c r="I1391" s="249"/>
      <c r="J1391" s="245"/>
      <c r="K1391" s="245"/>
      <c r="L1391" s="250"/>
      <c r="M1391" s="251"/>
      <c r="N1391" s="252"/>
      <c r="O1391" s="252"/>
      <c r="P1391" s="252"/>
      <c r="Q1391" s="252"/>
      <c r="R1391" s="252"/>
      <c r="S1391" s="252"/>
      <c r="T1391" s="253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54" t="s">
        <v>147</v>
      </c>
      <c r="AU1391" s="254" t="s">
        <v>84</v>
      </c>
      <c r="AV1391" s="14" t="s">
        <v>84</v>
      </c>
      <c r="AW1391" s="14" t="s">
        <v>36</v>
      </c>
      <c r="AX1391" s="14" t="s">
        <v>74</v>
      </c>
      <c r="AY1391" s="254" t="s">
        <v>135</v>
      </c>
    </row>
    <row r="1392" s="16" customFormat="1">
      <c r="A1392" s="16"/>
      <c r="B1392" s="266"/>
      <c r="C1392" s="267"/>
      <c r="D1392" s="235" t="s">
        <v>147</v>
      </c>
      <c r="E1392" s="268" t="s">
        <v>19</v>
      </c>
      <c r="F1392" s="269" t="s">
        <v>251</v>
      </c>
      <c r="G1392" s="267"/>
      <c r="H1392" s="270">
        <v>4</v>
      </c>
      <c r="I1392" s="271"/>
      <c r="J1392" s="267"/>
      <c r="K1392" s="267"/>
      <c r="L1392" s="272"/>
      <c r="M1392" s="273"/>
      <c r="N1392" s="274"/>
      <c r="O1392" s="274"/>
      <c r="P1392" s="274"/>
      <c r="Q1392" s="274"/>
      <c r="R1392" s="274"/>
      <c r="S1392" s="274"/>
      <c r="T1392" s="275"/>
      <c r="U1392" s="16"/>
      <c r="V1392" s="16"/>
      <c r="W1392" s="16"/>
      <c r="X1392" s="16"/>
      <c r="Y1392" s="16"/>
      <c r="Z1392" s="16"/>
      <c r="AA1392" s="16"/>
      <c r="AB1392" s="16"/>
      <c r="AC1392" s="16"/>
      <c r="AD1392" s="16"/>
      <c r="AE1392" s="16"/>
      <c r="AT1392" s="276" t="s">
        <v>147</v>
      </c>
      <c r="AU1392" s="276" t="s">
        <v>84</v>
      </c>
      <c r="AV1392" s="16" t="s">
        <v>157</v>
      </c>
      <c r="AW1392" s="16" t="s">
        <v>36</v>
      </c>
      <c r="AX1392" s="16" t="s">
        <v>74</v>
      </c>
      <c r="AY1392" s="276" t="s">
        <v>135</v>
      </c>
    </row>
    <row r="1393" s="15" customFormat="1">
      <c r="A1393" s="15"/>
      <c r="B1393" s="255"/>
      <c r="C1393" s="256"/>
      <c r="D1393" s="235" t="s">
        <v>147</v>
      </c>
      <c r="E1393" s="257" t="s">
        <v>19</v>
      </c>
      <c r="F1393" s="258" t="s">
        <v>152</v>
      </c>
      <c r="G1393" s="256"/>
      <c r="H1393" s="259">
        <v>12</v>
      </c>
      <c r="I1393" s="260"/>
      <c r="J1393" s="256"/>
      <c r="K1393" s="256"/>
      <c r="L1393" s="261"/>
      <c r="M1393" s="262"/>
      <c r="N1393" s="263"/>
      <c r="O1393" s="263"/>
      <c r="P1393" s="263"/>
      <c r="Q1393" s="263"/>
      <c r="R1393" s="263"/>
      <c r="S1393" s="263"/>
      <c r="T1393" s="264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T1393" s="265" t="s">
        <v>147</v>
      </c>
      <c r="AU1393" s="265" t="s">
        <v>84</v>
      </c>
      <c r="AV1393" s="15" t="s">
        <v>143</v>
      </c>
      <c r="AW1393" s="15" t="s">
        <v>36</v>
      </c>
      <c r="AX1393" s="15" t="s">
        <v>82</v>
      </c>
      <c r="AY1393" s="265" t="s">
        <v>135</v>
      </c>
    </row>
    <row r="1394" s="2" customFormat="1" ht="16.5" customHeight="1">
      <c r="A1394" s="41"/>
      <c r="B1394" s="42"/>
      <c r="C1394" s="215" t="s">
        <v>907</v>
      </c>
      <c r="D1394" s="215" t="s">
        <v>138</v>
      </c>
      <c r="E1394" s="216" t="s">
        <v>908</v>
      </c>
      <c r="F1394" s="217" t="s">
        <v>909</v>
      </c>
      <c r="G1394" s="218" t="s">
        <v>141</v>
      </c>
      <c r="H1394" s="219">
        <v>105.15000000000001</v>
      </c>
      <c r="I1394" s="220"/>
      <c r="J1394" s="221">
        <f>ROUND(I1394*H1394,2)</f>
        <v>0</v>
      </c>
      <c r="K1394" s="217" t="s">
        <v>910</v>
      </c>
      <c r="L1394" s="47"/>
      <c r="M1394" s="222" t="s">
        <v>19</v>
      </c>
      <c r="N1394" s="223" t="s">
        <v>45</v>
      </c>
      <c r="O1394" s="87"/>
      <c r="P1394" s="224">
        <f>O1394*H1394</f>
        <v>0</v>
      </c>
      <c r="Q1394" s="224">
        <v>0.00020000000000000001</v>
      </c>
      <c r="R1394" s="224">
        <f>Q1394*H1394</f>
        <v>0.021030000000000004</v>
      </c>
      <c r="S1394" s="224">
        <v>0</v>
      </c>
      <c r="T1394" s="225">
        <f>S1394*H1394</f>
        <v>0</v>
      </c>
      <c r="U1394" s="41"/>
      <c r="V1394" s="41"/>
      <c r="W1394" s="41"/>
      <c r="X1394" s="41"/>
      <c r="Y1394" s="41"/>
      <c r="Z1394" s="41"/>
      <c r="AA1394" s="41"/>
      <c r="AB1394" s="41"/>
      <c r="AC1394" s="41"/>
      <c r="AD1394" s="41"/>
      <c r="AE1394" s="41"/>
      <c r="AR1394" s="226" t="s">
        <v>278</v>
      </c>
      <c r="AT1394" s="226" t="s">
        <v>138</v>
      </c>
      <c r="AU1394" s="226" t="s">
        <v>84</v>
      </c>
      <c r="AY1394" s="20" t="s">
        <v>135</v>
      </c>
      <c r="BE1394" s="227">
        <f>IF(N1394="základní",J1394,0)</f>
        <v>0</v>
      </c>
      <c r="BF1394" s="227">
        <f>IF(N1394="snížená",J1394,0)</f>
        <v>0</v>
      </c>
      <c r="BG1394" s="227">
        <f>IF(N1394="zákl. přenesená",J1394,0)</f>
        <v>0</v>
      </c>
      <c r="BH1394" s="227">
        <f>IF(N1394="sníž. přenesená",J1394,0)</f>
        <v>0</v>
      </c>
      <c r="BI1394" s="227">
        <f>IF(N1394="nulová",J1394,0)</f>
        <v>0</v>
      </c>
      <c r="BJ1394" s="20" t="s">
        <v>82</v>
      </c>
      <c r="BK1394" s="227">
        <f>ROUND(I1394*H1394,2)</f>
        <v>0</v>
      </c>
      <c r="BL1394" s="20" t="s">
        <v>278</v>
      </c>
      <c r="BM1394" s="226" t="s">
        <v>911</v>
      </c>
    </row>
    <row r="1395" s="13" customFormat="1">
      <c r="A1395" s="13"/>
      <c r="B1395" s="233"/>
      <c r="C1395" s="234"/>
      <c r="D1395" s="235" t="s">
        <v>147</v>
      </c>
      <c r="E1395" s="236" t="s">
        <v>19</v>
      </c>
      <c r="F1395" s="237" t="s">
        <v>912</v>
      </c>
      <c r="G1395" s="234"/>
      <c r="H1395" s="236" t="s">
        <v>19</v>
      </c>
      <c r="I1395" s="238"/>
      <c r="J1395" s="234"/>
      <c r="K1395" s="234"/>
      <c r="L1395" s="239"/>
      <c r="M1395" s="240"/>
      <c r="N1395" s="241"/>
      <c r="O1395" s="241"/>
      <c r="P1395" s="241"/>
      <c r="Q1395" s="241"/>
      <c r="R1395" s="241"/>
      <c r="S1395" s="241"/>
      <c r="T1395" s="242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3" t="s">
        <v>147</v>
      </c>
      <c r="AU1395" s="243" t="s">
        <v>84</v>
      </c>
      <c r="AV1395" s="13" t="s">
        <v>82</v>
      </c>
      <c r="AW1395" s="13" t="s">
        <v>36</v>
      </c>
      <c r="AX1395" s="13" t="s">
        <v>74</v>
      </c>
      <c r="AY1395" s="243" t="s">
        <v>135</v>
      </c>
    </row>
    <row r="1396" s="14" customFormat="1">
      <c r="A1396" s="14"/>
      <c r="B1396" s="244"/>
      <c r="C1396" s="245"/>
      <c r="D1396" s="235" t="s">
        <v>147</v>
      </c>
      <c r="E1396" s="246" t="s">
        <v>19</v>
      </c>
      <c r="F1396" s="247" t="s">
        <v>913</v>
      </c>
      <c r="G1396" s="245"/>
      <c r="H1396" s="248">
        <v>105.15000000000001</v>
      </c>
      <c r="I1396" s="249"/>
      <c r="J1396" s="245"/>
      <c r="K1396" s="245"/>
      <c r="L1396" s="250"/>
      <c r="M1396" s="251"/>
      <c r="N1396" s="252"/>
      <c r="O1396" s="252"/>
      <c r="P1396" s="252"/>
      <c r="Q1396" s="252"/>
      <c r="R1396" s="252"/>
      <c r="S1396" s="252"/>
      <c r="T1396" s="253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T1396" s="254" t="s">
        <v>147</v>
      </c>
      <c r="AU1396" s="254" t="s">
        <v>84</v>
      </c>
      <c r="AV1396" s="14" t="s">
        <v>84</v>
      </c>
      <c r="AW1396" s="14" t="s">
        <v>36</v>
      </c>
      <c r="AX1396" s="14" t="s">
        <v>74</v>
      </c>
      <c r="AY1396" s="254" t="s">
        <v>135</v>
      </c>
    </row>
    <row r="1397" s="15" customFormat="1">
      <c r="A1397" s="15"/>
      <c r="B1397" s="255"/>
      <c r="C1397" s="256"/>
      <c r="D1397" s="235" t="s">
        <v>147</v>
      </c>
      <c r="E1397" s="257" t="s">
        <v>19</v>
      </c>
      <c r="F1397" s="258" t="s">
        <v>152</v>
      </c>
      <c r="G1397" s="256"/>
      <c r="H1397" s="259">
        <v>105.15000000000001</v>
      </c>
      <c r="I1397" s="260"/>
      <c r="J1397" s="256"/>
      <c r="K1397" s="256"/>
      <c r="L1397" s="261"/>
      <c r="M1397" s="262"/>
      <c r="N1397" s="263"/>
      <c r="O1397" s="263"/>
      <c r="P1397" s="263"/>
      <c r="Q1397" s="263"/>
      <c r="R1397" s="263"/>
      <c r="S1397" s="263"/>
      <c r="T1397" s="264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T1397" s="265" t="s">
        <v>147</v>
      </c>
      <c r="AU1397" s="265" t="s">
        <v>84</v>
      </c>
      <c r="AV1397" s="15" t="s">
        <v>143</v>
      </c>
      <c r="AW1397" s="15" t="s">
        <v>36</v>
      </c>
      <c r="AX1397" s="15" t="s">
        <v>82</v>
      </c>
      <c r="AY1397" s="265" t="s">
        <v>135</v>
      </c>
    </row>
    <row r="1398" s="12" customFormat="1" ht="22.8" customHeight="1">
      <c r="A1398" s="12"/>
      <c r="B1398" s="199"/>
      <c r="C1398" s="200"/>
      <c r="D1398" s="201" t="s">
        <v>73</v>
      </c>
      <c r="E1398" s="213" t="s">
        <v>330</v>
      </c>
      <c r="F1398" s="213" t="s">
        <v>331</v>
      </c>
      <c r="G1398" s="200"/>
      <c r="H1398" s="200"/>
      <c r="I1398" s="203"/>
      <c r="J1398" s="214">
        <f>BK1398</f>
        <v>0</v>
      </c>
      <c r="K1398" s="200"/>
      <c r="L1398" s="205"/>
      <c r="M1398" s="206"/>
      <c r="N1398" s="207"/>
      <c r="O1398" s="207"/>
      <c r="P1398" s="208">
        <f>SUM(P1399:P1452)</f>
        <v>0</v>
      </c>
      <c r="Q1398" s="207"/>
      <c r="R1398" s="208">
        <f>SUM(R1399:R1452)</f>
        <v>0.024320270000000001</v>
      </c>
      <c r="S1398" s="207"/>
      <c r="T1398" s="209">
        <f>SUM(T1399:T1452)</f>
        <v>0</v>
      </c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R1398" s="210" t="s">
        <v>84</v>
      </c>
      <c r="AT1398" s="211" t="s">
        <v>73</v>
      </c>
      <c r="AU1398" s="211" t="s">
        <v>82</v>
      </c>
      <c r="AY1398" s="210" t="s">
        <v>135</v>
      </c>
      <c r="BK1398" s="212">
        <f>SUM(BK1399:BK1452)</f>
        <v>0</v>
      </c>
    </row>
    <row r="1399" s="2" customFormat="1" ht="24.15" customHeight="1">
      <c r="A1399" s="41"/>
      <c r="B1399" s="42"/>
      <c r="C1399" s="215" t="s">
        <v>914</v>
      </c>
      <c r="D1399" s="215" t="s">
        <v>138</v>
      </c>
      <c r="E1399" s="216" t="s">
        <v>915</v>
      </c>
      <c r="F1399" s="217" t="s">
        <v>916</v>
      </c>
      <c r="G1399" s="218" t="s">
        <v>141</v>
      </c>
      <c r="H1399" s="219">
        <v>83.863</v>
      </c>
      <c r="I1399" s="220"/>
      <c r="J1399" s="221">
        <f>ROUND(I1399*H1399,2)</f>
        <v>0</v>
      </c>
      <c r="K1399" s="217" t="s">
        <v>142</v>
      </c>
      <c r="L1399" s="47"/>
      <c r="M1399" s="222" t="s">
        <v>19</v>
      </c>
      <c r="N1399" s="223" t="s">
        <v>45</v>
      </c>
      <c r="O1399" s="87"/>
      <c r="P1399" s="224">
        <f>O1399*H1399</f>
        <v>0</v>
      </c>
      <c r="Q1399" s="224">
        <v>0.00029</v>
      </c>
      <c r="R1399" s="224">
        <f>Q1399*H1399</f>
        <v>0.024320270000000001</v>
      </c>
      <c r="S1399" s="224">
        <v>0</v>
      </c>
      <c r="T1399" s="225">
        <f>S1399*H1399</f>
        <v>0</v>
      </c>
      <c r="U1399" s="41"/>
      <c r="V1399" s="41"/>
      <c r="W1399" s="41"/>
      <c r="X1399" s="41"/>
      <c r="Y1399" s="41"/>
      <c r="Z1399" s="41"/>
      <c r="AA1399" s="41"/>
      <c r="AB1399" s="41"/>
      <c r="AC1399" s="41"/>
      <c r="AD1399" s="41"/>
      <c r="AE1399" s="41"/>
      <c r="AR1399" s="226" t="s">
        <v>278</v>
      </c>
      <c r="AT1399" s="226" t="s">
        <v>138</v>
      </c>
      <c r="AU1399" s="226" t="s">
        <v>84</v>
      </c>
      <c r="AY1399" s="20" t="s">
        <v>135</v>
      </c>
      <c r="BE1399" s="227">
        <f>IF(N1399="základní",J1399,0)</f>
        <v>0</v>
      </c>
      <c r="BF1399" s="227">
        <f>IF(N1399="snížená",J1399,0)</f>
        <v>0</v>
      </c>
      <c r="BG1399" s="227">
        <f>IF(N1399="zákl. přenesená",J1399,0)</f>
        <v>0</v>
      </c>
      <c r="BH1399" s="227">
        <f>IF(N1399="sníž. přenesená",J1399,0)</f>
        <v>0</v>
      </c>
      <c r="BI1399" s="227">
        <f>IF(N1399="nulová",J1399,0)</f>
        <v>0</v>
      </c>
      <c r="BJ1399" s="20" t="s">
        <v>82</v>
      </c>
      <c r="BK1399" s="227">
        <f>ROUND(I1399*H1399,2)</f>
        <v>0</v>
      </c>
      <c r="BL1399" s="20" t="s">
        <v>278</v>
      </c>
      <c r="BM1399" s="226" t="s">
        <v>917</v>
      </c>
    </row>
    <row r="1400" s="2" customFormat="1">
      <c r="A1400" s="41"/>
      <c r="B1400" s="42"/>
      <c r="C1400" s="43"/>
      <c r="D1400" s="228" t="s">
        <v>145</v>
      </c>
      <c r="E1400" s="43"/>
      <c r="F1400" s="229" t="s">
        <v>918</v>
      </c>
      <c r="G1400" s="43"/>
      <c r="H1400" s="43"/>
      <c r="I1400" s="230"/>
      <c r="J1400" s="43"/>
      <c r="K1400" s="43"/>
      <c r="L1400" s="47"/>
      <c r="M1400" s="231"/>
      <c r="N1400" s="232"/>
      <c r="O1400" s="87"/>
      <c r="P1400" s="87"/>
      <c r="Q1400" s="87"/>
      <c r="R1400" s="87"/>
      <c r="S1400" s="87"/>
      <c r="T1400" s="88"/>
      <c r="U1400" s="41"/>
      <c r="V1400" s="41"/>
      <c r="W1400" s="41"/>
      <c r="X1400" s="41"/>
      <c r="Y1400" s="41"/>
      <c r="Z1400" s="41"/>
      <c r="AA1400" s="41"/>
      <c r="AB1400" s="41"/>
      <c r="AC1400" s="41"/>
      <c r="AD1400" s="41"/>
      <c r="AE1400" s="41"/>
      <c r="AT1400" s="20" t="s">
        <v>145</v>
      </c>
      <c r="AU1400" s="20" t="s">
        <v>84</v>
      </c>
    </row>
    <row r="1401" s="13" customFormat="1">
      <c r="A1401" s="13"/>
      <c r="B1401" s="233"/>
      <c r="C1401" s="234"/>
      <c r="D1401" s="235" t="s">
        <v>147</v>
      </c>
      <c r="E1401" s="236" t="s">
        <v>19</v>
      </c>
      <c r="F1401" s="237" t="s">
        <v>366</v>
      </c>
      <c r="G1401" s="234"/>
      <c r="H1401" s="236" t="s">
        <v>19</v>
      </c>
      <c r="I1401" s="238"/>
      <c r="J1401" s="234"/>
      <c r="K1401" s="234"/>
      <c r="L1401" s="239"/>
      <c r="M1401" s="240"/>
      <c r="N1401" s="241"/>
      <c r="O1401" s="241"/>
      <c r="P1401" s="241"/>
      <c r="Q1401" s="241"/>
      <c r="R1401" s="241"/>
      <c r="S1401" s="241"/>
      <c r="T1401" s="242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243" t="s">
        <v>147</v>
      </c>
      <c r="AU1401" s="243" t="s">
        <v>84</v>
      </c>
      <c r="AV1401" s="13" t="s">
        <v>82</v>
      </c>
      <c r="AW1401" s="13" t="s">
        <v>36</v>
      </c>
      <c r="AX1401" s="13" t="s">
        <v>74</v>
      </c>
      <c r="AY1401" s="243" t="s">
        <v>135</v>
      </c>
    </row>
    <row r="1402" s="13" customFormat="1">
      <c r="A1402" s="13"/>
      <c r="B1402" s="233"/>
      <c r="C1402" s="234"/>
      <c r="D1402" s="235" t="s">
        <v>147</v>
      </c>
      <c r="E1402" s="236" t="s">
        <v>19</v>
      </c>
      <c r="F1402" s="237" t="s">
        <v>412</v>
      </c>
      <c r="G1402" s="234"/>
      <c r="H1402" s="236" t="s">
        <v>19</v>
      </c>
      <c r="I1402" s="238"/>
      <c r="J1402" s="234"/>
      <c r="K1402" s="234"/>
      <c r="L1402" s="239"/>
      <c r="M1402" s="240"/>
      <c r="N1402" s="241"/>
      <c r="O1402" s="241"/>
      <c r="P1402" s="241"/>
      <c r="Q1402" s="241"/>
      <c r="R1402" s="241"/>
      <c r="S1402" s="241"/>
      <c r="T1402" s="242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43" t="s">
        <v>147</v>
      </c>
      <c r="AU1402" s="243" t="s">
        <v>84</v>
      </c>
      <c r="AV1402" s="13" t="s">
        <v>82</v>
      </c>
      <c r="AW1402" s="13" t="s">
        <v>36</v>
      </c>
      <c r="AX1402" s="13" t="s">
        <v>74</v>
      </c>
      <c r="AY1402" s="243" t="s">
        <v>135</v>
      </c>
    </row>
    <row r="1403" s="14" customFormat="1">
      <c r="A1403" s="14"/>
      <c r="B1403" s="244"/>
      <c r="C1403" s="245"/>
      <c r="D1403" s="235" t="s">
        <v>147</v>
      </c>
      <c r="E1403" s="246" t="s">
        <v>19</v>
      </c>
      <c r="F1403" s="247" t="s">
        <v>448</v>
      </c>
      <c r="G1403" s="245"/>
      <c r="H1403" s="248">
        <v>32.100000000000001</v>
      </c>
      <c r="I1403" s="249"/>
      <c r="J1403" s="245"/>
      <c r="K1403" s="245"/>
      <c r="L1403" s="250"/>
      <c r="M1403" s="251"/>
      <c r="N1403" s="252"/>
      <c r="O1403" s="252"/>
      <c r="P1403" s="252"/>
      <c r="Q1403" s="252"/>
      <c r="R1403" s="252"/>
      <c r="S1403" s="252"/>
      <c r="T1403" s="253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54" t="s">
        <v>147</v>
      </c>
      <c r="AU1403" s="254" t="s">
        <v>84</v>
      </c>
      <c r="AV1403" s="14" t="s">
        <v>84</v>
      </c>
      <c r="AW1403" s="14" t="s">
        <v>36</v>
      </c>
      <c r="AX1403" s="14" t="s">
        <v>74</v>
      </c>
      <c r="AY1403" s="254" t="s">
        <v>135</v>
      </c>
    </row>
    <row r="1404" s="14" customFormat="1">
      <c r="A1404" s="14"/>
      <c r="B1404" s="244"/>
      <c r="C1404" s="245"/>
      <c r="D1404" s="235" t="s">
        <v>147</v>
      </c>
      <c r="E1404" s="246" t="s">
        <v>19</v>
      </c>
      <c r="F1404" s="247" t="s">
        <v>414</v>
      </c>
      <c r="G1404" s="245"/>
      <c r="H1404" s="248">
        <v>0.71099999999999997</v>
      </c>
      <c r="I1404" s="249"/>
      <c r="J1404" s="245"/>
      <c r="K1404" s="245"/>
      <c r="L1404" s="250"/>
      <c r="M1404" s="251"/>
      <c r="N1404" s="252"/>
      <c r="O1404" s="252"/>
      <c r="P1404" s="252"/>
      <c r="Q1404" s="252"/>
      <c r="R1404" s="252"/>
      <c r="S1404" s="252"/>
      <c r="T1404" s="253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54" t="s">
        <v>147</v>
      </c>
      <c r="AU1404" s="254" t="s">
        <v>84</v>
      </c>
      <c r="AV1404" s="14" t="s">
        <v>84</v>
      </c>
      <c r="AW1404" s="14" t="s">
        <v>36</v>
      </c>
      <c r="AX1404" s="14" t="s">
        <v>74</v>
      </c>
      <c r="AY1404" s="254" t="s">
        <v>135</v>
      </c>
    </row>
    <row r="1405" s="14" customFormat="1">
      <c r="A1405" s="14"/>
      <c r="B1405" s="244"/>
      <c r="C1405" s="245"/>
      <c r="D1405" s="235" t="s">
        <v>147</v>
      </c>
      <c r="E1405" s="246" t="s">
        <v>19</v>
      </c>
      <c r="F1405" s="247" t="s">
        <v>415</v>
      </c>
      <c r="G1405" s="245"/>
      <c r="H1405" s="248">
        <v>1.4219999999999999</v>
      </c>
      <c r="I1405" s="249"/>
      <c r="J1405" s="245"/>
      <c r="K1405" s="245"/>
      <c r="L1405" s="250"/>
      <c r="M1405" s="251"/>
      <c r="N1405" s="252"/>
      <c r="O1405" s="252"/>
      <c r="P1405" s="252"/>
      <c r="Q1405" s="252"/>
      <c r="R1405" s="252"/>
      <c r="S1405" s="252"/>
      <c r="T1405" s="253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54" t="s">
        <v>147</v>
      </c>
      <c r="AU1405" s="254" t="s">
        <v>84</v>
      </c>
      <c r="AV1405" s="14" t="s">
        <v>84</v>
      </c>
      <c r="AW1405" s="14" t="s">
        <v>36</v>
      </c>
      <c r="AX1405" s="14" t="s">
        <v>74</v>
      </c>
      <c r="AY1405" s="254" t="s">
        <v>135</v>
      </c>
    </row>
    <row r="1406" s="14" customFormat="1">
      <c r="A1406" s="14"/>
      <c r="B1406" s="244"/>
      <c r="C1406" s="245"/>
      <c r="D1406" s="235" t="s">
        <v>147</v>
      </c>
      <c r="E1406" s="246" t="s">
        <v>19</v>
      </c>
      <c r="F1406" s="247" t="s">
        <v>449</v>
      </c>
      <c r="G1406" s="245"/>
      <c r="H1406" s="248">
        <v>-7.2889999999999997</v>
      </c>
      <c r="I1406" s="249"/>
      <c r="J1406" s="245"/>
      <c r="K1406" s="245"/>
      <c r="L1406" s="250"/>
      <c r="M1406" s="251"/>
      <c r="N1406" s="252"/>
      <c r="O1406" s="252"/>
      <c r="P1406" s="252"/>
      <c r="Q1406" s="252"/>
      <c r="R1406" s="252"/>
      <c r="S1406" s="252"/>
      <c r="T1406" s="253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54" t="s">
        <v>147</v>
      </c>
      <c r="AU1406" s="254" t="s">
        <v>84</v>
      </c>
      <c r="AV1406" s="14" t="s">
        <v>84</v>
      </c>
      <c r="AW1406" s="14" t="s">
        <v>36</v>
      </c>
      <c r="AX1406" s="14" t="s">
        <v>74</v>
      </c>
      <c r="AY1406" s="254" t="s">
        <v>135</v>
      </c>
    </row>
    <row r="1407" s="13" customFormat="1">
      <c r="A1407" s="13"/>
      <c r="B1407" s="233"/>
      <c r="C1407" s="234"/>
      <c r="D1407" s="235" t="s">
        <v>147</v>
      </c>
      <c r="E1407" s="236" t="s">
        <v>19</v>
      </c>
      <c r="F1407" s="237" t="s">
        <v>417</v>
      </c>
      <c r="G1407" s="234"/>
      <c r="H1407" s="236" t="s">
        <v>19</v>
      </c>
      <c r="I1407" s="238"/>
      <c r="J1407" s="234"/>
      <c r="K1407" s="234"/>
      <c r="L1407" s="239"/>
      <c r="M1407" s="240"/>
      <c r="N1407" s="241"/>
      <c r="O1407" s="241"/>
      <c r="P1407" s="241"/>
      <c r="Q1407" s="241"/>
      <c r="R1407" s="241"/>
      <c r="S1407" s="241"/>
      <c r="T1407" s="242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43" t="s">
        <v>147</v>
      </c>
      <c r="AU1407" s="243" t="s">
        <v>84</v>
      </c>
      <c r="AV1407" s="13" t="s">
        <v>82</v>
      </c>
      <c r="AW1407" s="13" t="s">
        <v>36</v>
      </c>
      <c r="AX1407" s="13" t="s">
        <v>74</v>
      </c>
      <c r="AY1407" s="243" t="s">
        <v>135</v>
      </c>
    </row>
    <row r="1408" s="14" customFormat="1">
      <c r="A1408" s="14"/>
      <c r="B1408" s="244"/>
      <c r="C1408" s="245"/>
      <c r="D1408" s="235" t="s">
        <v>147</v>
      </c>
      <c r="E1408" s="246" t="s">
        <v>19</v>
      </c>
      <c r="F1408" s="247" t="s">
        <v>450</v>
      </c>
      <c r="G1408" s="245"/>
      <c r="H1408" s="248">
        <v>20.82</v>
      </c>
      <c r="I1408" s="249"/>
      <c r="J1408" s="245"/>
      <c r="K1408" s="245"/>
      <c r="L1408" s="250"/>
      <c r="M1408" s="251"/>
      <c r="N1408" s="252"/>
      <c r="O1408" s="252"/>
      <c r="P1408" s="252"/>
      <c r="Q1408" s="252"/>
      <c r="R1408" s="252"/>
      <c r="S1408" s="252"/>
      <c r="T1408" s="253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54" t="s">
        <v>147</v>
      </c>
      <c r="AU1408" s="254" t="s">
        <v>84</v>
      </c>
      <c r="AV1408" s="14" t="s">
        <v>84</v>
      </c>
      <c r="AW1408" s="14" t="s">
        <v>36</v>
      </c>
      <c r="AX1408" s="14" t="s">
        <v>74</v>
      </c>
      <c r="AY1408" s="254" t="s">
        <v>135</v>
      </c>
    </row>
    <row r="1409" s="14" customFormat="1">
      <c r="A1409" s="14"/>
      <c r="B1409" s="244"/>
      <c r="C1409" s="245"/>
      <c r="D1409" s="235" t="s">
        <v>147</v>
      </c>
      <c r="E1409" s="246" t="s">
        <v>19</v>
      </c>
      <c r="F1409" s="247" t="s">
        <v>433</v>
      </c>
      <c r="G1409" s="245"/>
      <c r="H1409" s="248">
        <v>-1.8720000000000001</v>
      </c>
      <c r="I1409" s="249"/>
      <c r="J1409" s="245"/>
      <c r="K1409" s="245"/>
      <c r="L1409" s="250"/>
      <c r="M1409" s="251"/>
      <c r="N1409" s="252"/>
      <c r="O1409" s="252"/>
      <c r="P1409" s="252"/>
      <c r="Q1409" s="252"/>
      <c r="R1409" s="252"/>
      <c r="S1409" s="252"/>
      <c r="T1409" s="253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54" t="s">
        <v>147</v>
      </c>
      <c r="AU1409" s="254" t="s">
        <v>84</v>
      </c>
      <c r="AV1409" s="14" t="s">
        <v>84</v>
      </c>
      <c r="AW1409" s="14" t="s">
        <v>36</v>
      </c>
      <c r="AX1409" s="14" t="s">
        <v>74</v>
      </c>
      <c r="AY1409" s="254" t="s">
        <v>135</v>
      </c>
    </row>
    <row r="1410" s="13" customFormat="1">
      <c r="A1410" s="13"/>
      <c r="B1410" s="233"/>
      <c r="C1410" s="234"/>
      <c r="D1410" s="235" t="s">
        <v>147</v>
      </c>
      <c r="E1410" s="236" t="s">
        <v>19</v>
      </c>
      <c r="F1410" s="237" t="s">
        <v>419</v>
      </c>
      <c r="G1410" s="234"/>
      <c r="H1410" s="236" t="s">
        <v>19</v>
      </c>
      <c r="I1410" s="238"/>
      <c r="J1410" s="234"/>
      <c r="K1410" s="234"/>
      <c r="L1410" s="239"/>
      <c r="M1410" s="240"/>
      <c r="N1410" s="241"/>
      <c r="O1410" s="241"/>
      <c r="P1410" s="241"/>
      <c r="Q1410" s="241"/>
      <c r="R1410" s="241"/>
      <c r="S1410" s="241"/>
      <c r="T1410" s="242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43" t="s">
        <v>147</v>
      </c>
      <c r="AU1410" s="243" t="s">
        <v>84</v>
      </c>
      <c r="AV1410" s="13" t="s">
        <v>82</v>
      </c>
      <c r="AW1410" s="13" t="s">
        <v>36</v>
      </c>
      <c r="AX1410" s="13" t="s">
        <v>74</v>
      </c>
      <c r="AY1410" s="243" t="s">
        <v>135</v>
      </c>
    </row>
    <row r="1411" s="14" customFormat="1">
      <c r="A1411" s="14"/>
      <c r="B1411" s="244"/>
      <c r="C1411" s="245"/>
      <c r="D1411" s="235" t="s">
        <v>147</v>
      </c>
      <c r="E1411" s="246" t="s">
        <v>19</v>
      </c>
      <c r="F1411" s="247" t="s">
        <v>451</v>
      </c>
      <c r="G1411" s="245"/>
      <c r="H1411" s="248">
        <v>14.25</v>
      </c>
      <c r="I1411" s="249"/>
      <c r="J1411" s="245"/>
      <c r="K1411" s="245"/>
      <c r="L1411" s="250"/>
      <c r="M1411" s="251"/>
      <c r="N1411" s="252"/>
      <c r="O1411" s="252"/>
      <c r="P1411" s="252"/>
      <c r="Q1411" s="252"/>
      <c r="R1411" s="252"/>
      <c r="S1411" s="252"/>
      <c r="T1411" s="253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54" t="s">
        <v>147</v>
      </c>
      <c r="AU1411" s="254" t="s">
        <v>84</v>
      </c>
      <c r="AV1411" s="14" t="s">
        <v>84</v>
      </c>
      <c r="AW1411" s="14" t="s">
        <v>36</v>
      </c>
      <c r="AX1411" s="14" t="s">
        <v>74</v>
      </c>
      <c r="AY1411" s="254" t="s">
        <v>135</v>
      </c>
    </row>
    <row r="1412" s="14" customFormat="1">
      <c r="A1412" s="14"/>
      <c r="B1412" s="244"/>
      <c r="C1412" s="245"/>
      <c r="D1412" s="235" t="s">
        <v>147</v>
      </c>
      <c r="E1412" s="246" t="s">
        <v>19</v>
      </c>
      <c r="F1412" s="247" t="s">
        <v>435</v>
      </c>
      <c r="G1412" s="245"/>
      <c r="H1412" s="248">
        <v>-3.7429999999999999</v>
      </c>
      <c r="I1412" s="249"/>
      <c r="J1412" s="245"/>
      <c r="K1412" s="245"/>
      <c r="L1412" s="250"/>
      <c r="M1412" s="251"/>
      <c r="N1412" s="252"/>
      <c r="O1412" s="252"/>
      <c r="P1412" s="252"/>
      <c r="Q1412" s="252"/>
      <c r="R1412" s="252"/>
      <c r="S1412" s="252"/>
      <c r="T1412" s="253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54" t="s">
        <v>147</v>
      </c>
      <c r="AU1412" s="254" t="s">
        <v>84</v>
      </c>
      <c r="AV1412" s="14" t="s">
        <v>84</v>
      </c>
      <c r="AW1412" s="14" t="s">
        <v>36</v>
      </c>
      <c r="AX1412" s="14" t="s">
        <v>74</v>
      </c>
      <c r="AY1412" s="254" t="s">
        <v>135</v>
      </c>
    </row>
    <row r="1413" s="13" customFormat="1">
      <c r="A1413" s="13"/>
      <c r="B1413" s="233"/>
      <c r="C1413" s="234"/>
      <c r="D1413" s="235" t="s">
        <v>147</v>
      </c>
      <c r="E1413" s="236" t="s">
        <v>19</v>
      </c>
      <c r="F1413" s="237" t="s">
        <v>436</v>
      </c>
      <c r="G1413" s="234"/>
      <c r="H1413" s="236" t="s">
        <v>19</v>
      </c>
      <c r="I1413" s="238"/>
      <c r="J1413" s="234"/>
      <c r="K1413" s="234"/>
      <c r="L1413" s="239"/>
      <c r="M1413" s="240"/>
      <c r="N1413" s="241"/>
      <c r="O1413" s="241"/>
      <c r="P1413" s="241"/>
      <c r="Q1413" s="241"/>
      <c r="R1413" s="241"/>
      <c r="S1413" s="241"/>
      <c r="T1413" s="242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43" t="s">
        <v>147</v>
      </c>
      <c r="AU1413" s="243" t="s">
        <v>84</v>
      </c>
      <c r="AV1413" s="13" t="s">
        <v>82</v>
      </c>
      <c r="AW1413" s="13" t="s">
        <v>36</v>
      </c>
      <c r="AX1413" s="13" t="s">
        <v>74</v>
      </c>
      <c r="AY1413" s="243" t="s">
        <v>135</v>
      </c>
    </row>
    <row r="1414" s="14" customFormat="1">
      <c r="A1414" s="14"/>
      <c r="B1414" s="244"/>
      <c r="C1414" s="245"/>
      <c r="D1414" s="235" t="s">
        <v>147</v>
      </c>
      <c r="E1414" s="246" t="s">
        <v>19</v>
      </c>
      <c r="F1414" s="247" t="s">
        <v>437</v>
      </c>
      <c r="G1414" s="245"/>
      <c r="H1414" s="248">
        <v>8.9700000000000006</v>
      </c>
      <c r="I1414" s="249"/>
      <c r="J1414" s="245"/>
      <c r="K1414" s="245"/>
      <c r="L1414" s="250"/>
      <c r="M1414" s="251"/>
      <c r="N1414" s="252"/>
      <c r="O1414" s="252"/>
      <c r="P1414" s="252"/>
      <c r="Q1414" s="252"/>
      <c r="R1414" s="252"/>
      <c r="S1414" s="252"/>
      <c r="T1414" s="253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54" t="s">
        <v>147</v>
      </c>
      <c r="AU1414" s="254" t="s">
        <v>84</v>
      </c>
      <c r="AV1414" s="14" t="s">
        <v>84</v>
      </c>
      <c r="AW1414" s="14" t="s">
        <v>36</v>
      </c>
      <c r="AX1414" s="14" t="s">
        <v>74</v>
      </c>
      <c r="AY1414" s="254" t="s">
        <v>135</v>
      </c>
    </row>
    <row r="1415" s="14" customFormat="1">
      <c r="A1415" s="14"/>
      <c r="B1415" s="244"/>
      <c r="C1415" s="245"/>
      <c r="D1415" s="235" t="s">
        <v>147</v>
      </c>
      <c r="E1415" s="246" t="s">
        <v>19</v>
      </c>
      <c r="F1415" s="247" t="s">
        <v>247</v>
      </c>
      <c r="G1415" s="245"/>
      <c r="H1415" s="248">
        <v>-1.1819999999999999</v>
      </c>
      <c r="I1415" s="249"/>
      <c r="J1415" s="245"/>
      <c r="K1415" s="245"/>
      <c r="L1415" s="250"/>
      <c r="M1415" s="251"/>
      <c r="N1415" s="252"/>
      <c r="O1415" s="252"/>
      <c r="P1415" s="252"/>
      <c r="Q1415" s="252"/>
      <c r="R1415" s="252"/>
      <c r="S1415" s="252"/>
      <c r="T1415" s="253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54" t="s">
        <v>147</v>
      </c>
      <c r="AU1415" s="254" t="s">
        <v>84</v>
      </c>
      <c r="AV1415" s="14" t="s">
        <v>84</v>
      </c>
      <c r="AW1415" s="14" t="s">
        <v>36</v>
      </c>
      <c r="AX1415" s="14" t="s">
        <v>74</v>
      </c>
      <c r="AY1415" s="254" t="s">
        <v>135</v>
      </c>
    </row>
    <row r="1416" s="13" customFormat="1">
      <c r="A1416" s="13"/>
      <c r="B1416" s="233"/>
      <c r="C1416" s="234"/>
      <c r="D1416" s="235" t="s">
        <v>147</v>
      </c>
      <c r="E1416" s="236" t="s">
        <v>19</v>
      </c>
      <c r="F1416" s="237" t="s">
        <v>438</v>
      </c>
      <c r="G1416" s="234"/>
      <c r="H1416" s="236" t="s">
        <v>19</v>
      </c>
      <c r="I1416" s="238"/>
      <c r="J1416" s="234"/>
      <c r="K1416" s="234"/>
      <c r="L1416" s="239"/>
      <c r="M1416" s="240"/>
      <c r="N1416" s="241"/>
      <c r="O1416" s="241"/>
      <c r="P1416" s="241"/>
      <c r="Q1416" s="241"/>
      <c r="R1416" s="241"/>
      <c r="S1416" s="241"/>
      <c r="T1416" s="242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43" t="s">
        <v>147</v>
      </c>
      <c r="AU1416" s="243" t="s">
        <v>84</v>
      </c>
      <c r="AV1416" s="13" t="s">
        <v>82</v>
      </c>
      <c r="AW1416" s="13" t="s">
        <v>36</v>
      </c>
      <c r="AX1416" s="13" t="s">
        <v>74</v>
      </c>
      <c r="AY1416" s="243" t="s">
        <v>135</v>
      </c>
    </row>
    <row r="1417" s="14" customFormat="1">
      <c r="A1417" s="14"/>
      <c r="B1417" s="244"/>
      <c r="C1417" s="245"/>
      <c r="D1417" s="235" t="s">
        <v>147</v>
      </c>
      <c r="E1417" s="246" t="s">
        <v>19</v>
      </c>
      <c r="F1417" s="247" t="s">
        <v>439</v>
      </c>
      <c r="G1417" s="245"/>
      <c r="H1417" s="248">
        <v>11.25</v>
      </c>
      <c r="I1417" s="249"/>
      <c r="J1417" s="245"/>
      <c r="K1417" s="245"/>
      <c r="L1417" s="250"/>
      <c r="M1417" s="251"/>
      <c r="N1417" s="252"/>
      <c r="O1417" s="252"/>
      <c r="P1417" s="252"/>
      <c r="Q1417" s="252"/>
      <c r="R1417" s="252"/>
      <c r="S1417" s="252"/>
      <c r="T1417" s="253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254" t="s">
        <v>147</v>
      </c>
      <c r="AU1417" s="254" t="s">
        <v>84</v>
      </c>
      <c r="AV1417" s="14" t="s">
        <v>84</v>
      </c>
      <c r="AW1417" s="14" t="s">
        <v>36</v>
      </c>
      <c r="AX1417" s="14" t="s">
        <v>74</v>
      </c>
      <c r="AY1417" s="254" t="s">
        <v>135</v>
      </c>
    </row>
    <row r="1418" s="14" customFormat="1">
      <c r="A1418" s="14"/>
      <c r="B1418" s="244"/>
      <c r="C1418" s="245"/>
      <c r="D1418" s="235" t="s">
        <v>147</v>
      </c>
      <c r="E1418" s="246" t="s">
        <v>19</v>
      </c>
      <c r="F1418" s="247" t="s">
        <v>440</v>
      </c>
      <c r="G1418" s="245"/>
      <c r="H1418" s="248">
        <v>-1.8120000000000001</v>
      </c>
      <c r="I1418" s="249"/>
      <c r="J1418" s="245"/>
      <c r="K1418" s="245"/>
      <c r="L1418" s="250"/>
      <c r="M1418" s="251"/>
      <c r="N1418" s="252"/>
      <c r="O1418" s="252"/>
      <c r="P1418" s="252"/>
      <c r="Q1418" s="252"/>
      <c r="R1418" s="252"/>
      <c r="S1418" s="252"/>
      <c r="T1418" s="253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54" t="s">
        <v>147</v>
      </c>
      <c r="AU1418" s="254" t="s">
        <v>84</v>
      </c>
      <c r="AV1418" s="14" t="s">
        <v>84</v>
      </c>
      <c r="AW1418" s="14" t="s">
        <v>36</v>
      </c>
      <c r="AX1418" s="14" t="s">
        <v>74</v>
      </c>
      <c r="AY1418" s="254" t="s">
        <v>135</v>
      </c>
    </row>
    <row r="1419" s="13" customFormat="1">
      <c r="A1419" s="13"/>
      <c r="B1419" s="233"/>
      <c r="C1419" s="234"/>
      <c r="D1419" s="235" t="s">
        <v>147</v>
      </c>
      <c r="E1419" s="236" t="s">
        <v>19</v>
      </c>
      <c r="F1419" s="237" t="s">
        <v>421</v>
      </c>
      <c r="G1419" s="234"/>
      <c r="H1419" s="236" t="s">
        <v>19</v>
      </c>
      <c r="I1419" s="238"/>
      <c r="J1419" s="234"/>
      <c r="K1419" s="234"/>
      <c r="L1419" s="239"/>
      <c r="M1419" s="240"/>
      <c r="N1419" s="241"/>
      <c r="O1419" s="241"/>
      <c r="P1419" s="241"/>
      <c r="Q1419" s="241"/>
      <c r="R1419" s="241"/>
      <c r="S1419" s="241"/>
      <c r="T1419" s="242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243" t="s">
        <v>147</v>
      </c>
      <c r="AU1419" s="243" t="s">
        <v>84</v>
      </c>
      <c r="AV1419" s="13" t="s">
        <v>82</v>
      </c>
      <c r="AW1419" s="13" t="s">
        <v>36</v>
      </c>
      <c r="AX1419" s="13" t="s">
        <v>74</v>
      </c>
      <c r="AY1419" s="243" t="s">
        <v>135</v>
      </c>
    </row>
    <row r="1420" s="14" customFormat="1">
      <c r="A1420" s="14"/>
      <c r="B1420" s="244"/>
      <c r="C1420" s="245"/>
      <c r="D1420" s="235" t="s">
        <v>147</v>
      </c>
      <c r="E1420" s="246" t="s">
        <v>19</v>
      </c>
      <c r="F1420" s="247" t="s">
        <v>452</v>
      </c>
      <c r="G1420" s="245"/>
      <c r="H1420" s="248">
        <v>4.7999999999999998</v>
      </c>
      <c r="I1420" s="249"/>
      <c r="J1420" s="245"/>
      <c r="K1420" s="245"/>
      <c r="L1420" s="250"/>
      <c r="M1420" s="251"/>
      <c r="N1420" s="252"/>
      <c r="O1420" s="252"/>
      <c r="P1420" s="252"/>
      <c r="Q1420" s="252"/>
      <c r="R1420" s="252"/>
      <c r="S1420" s="252"/>
      <c r="T1420" s="253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T1420" s="254" t="s">
        <v>147</v>
      </c>
      <c r="AU1420" s="254" t="s">
        <v>84</v>
      </c>
      <c r="AV1420" s="14" t="s">
        <v>84</v>
      </c>
      <c r="AW1420" s="14" t="s">
        <v>36</v>
      </c>
      <c r="AX1420" s="14" t="s">
        <v>74</v>
      </c>
      <c r="AY1420" s="254" t="s">
        <v>135</v>
      </c>
    </row>
    <row r="1421" s="13" customFormat="1">
      <c r="A1421" s="13"/>
      <c r="B1421" s="233"/>
      <c r="C1421" s="234"/>
      <c r="D1421" s="235" t="s">
        <v>147</v>
      </c>
      <c r="E1421" s="236" t="s">
        <v>19</v>
      </c>
      <c r="F1421" s="237" t="s">
        <v>423</v>
      </c>
      <c r="G1421" s="234"/>
      <c r="H1421" s="236" t="s">
        <v>19</v>
      </c>
      <c r="I1421" s="238"/>
      <c r="J1421" s="234"/>
      <c r="K1421" s="234"/>
      <c r="L1421" s="239"/>
      <c r="M1421" s="240"/>
      <c r="N1421" s="241"/>
      <c r="O1421" s="241"/>
      <c r="P1421" s="241"/>
      <c r="Q1421" s="241"/>
      <c r="R1421" s="241"/>
      <c r="S1421" s="241"/>
      <c r="T1421" s="242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43" t="s">
        <v>147</v>
      </c>
      <c r="AU1421" s="243" t="s">
        <v>84</v>
      </c>
      <c r="AV1421" s="13" t="s">
        <v>82</v>
      </c>
      <c r="AW1421" s="13" t="s">
        <v>36</v>
      </c>
      <c r="AX1421" s="13" t="s">
        <v>74</v>
      </c>
      <c r="AY1421" s="243" t="s">
        <v>135</v>
      </c>
    </row>
    <row r="1422" s="14" customFormat="1">
      <c r="A1422" s="14"/>
      <c r="B1422" s="244"/>
      <c r="C1422" s="245"/>
      <c r="D1422" s="235" t="s">
        <v>147</v>
      </c>
      <c r="E1422" s="246" t="s">
        <v>19</v>
      </c>
      <c r="F1422" s="247" t="s">
        <v>453</v>
      </c>
      <c r="G1422" s="245"/>
      <c r="H1422" s="248">
        <v>9.8699999999999992</v>
      </c>
      <c r="I1422" s="249"/>
      <c r="J1422" s="245"/>
      <c r="K1422" s="245"/>
      <c r="L1422" s="250"/>
      <c r="M1422" s="251"/>
      <c r="N1422" s="252"/>
      <c r="O1422" s="252"/>
      <c r="P1422" s="252"/>
      <c r="Q1422" s="252"/>
      <c r="R1422" s="252"/>
      <c r="S1422" s="252"/>
      <c r="T1422" s="253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54" t="s">
        <v>147</v>
      </c>
      <c r="AU1422" s="254" t="s">
        <v>84</v>
      </c>
      <c r="AV1422" s="14" t="s">
        <v>84</v>
      </c>
      <c r="AW1422" s="14" t="s">
        <v>36</v>
      </c>
      <c r="AX1422" s="14" t="s">
        <v>74</v>
      </c>
      <c r="AY1422" s="254" t="s">
        <v>135</v>
      </c>
    </row>
    <row r="1423" s="13" customFormat="1">
      <c r="A1423" s="13"/>
      <c r="B1423" s="233"/>
      <c r="C1423" s="234"/>
      <c r="D1423" s="235" t="s">
        <v>147</v>
      </c>
      <c r="E1423" s="236" t="s">
        <v>19</v>
      </c>
      <c r="F1423" s="237" t="s">
        <v>425</v>
      </c>
      <c r="G1423" s="234"/>
      <c r="H1423" s="236" t="s">
        <v>19</v>
      </c>
      <c r="I1423" s="238"/>
      <c r="J1423" s="234"/>
      <c r="K1423" s="234"/>
      <c r="L1423" s="239"/>
      <c r="M1423" s="240"/>
      <c r="N1423" s="241"/>
      <c r="O1423" s="241"/>
      <c r="P1423" s="241"/>
      <c r="Q1423" s="241"/>
      <c r="R1423" s="241"/>
      <c r="S1423" s="241"/>
      <c r="T1423" s="242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T1423" s="243" t="s">
        <v>147</v>
      </c>
      <c r="AU1423" s="243" t="s">
        <v>84</v>
      </c>
      <c r="AV1423" s="13" t="s">
        <v>82</v>
      </c>
      <c r="AW1423" s="13" t="s">
        <v>36</v>
      </c>
      <c r="AX1423" s="13" t="s">
        <v>74</v>
      </c>
      <c r="AY1423" s="243" t="s">
        <v>135</v>
      </c>
    </row>
    <row r="1424" s="14" customFormat="1">
      <c r="A1424" s="14"/>
      <c r="B1424" s="244"/>
      <c r="C1424" s="245"/>
      <c r="D1424" s="235" t="s">
        <v>147</v>
      </c>
      <c r="E1424" s="246" t="s">
        <v>19</v>
      </c>
      <c r="F1424" s="247" t="s">
        <v>454</v>
      </c>
      <c r="G1424" s="245"/>
      <c r="H1424" s="248">
        <v>20.100000000000001</v>
      </c>
      <c r="I1424" s="249"/>
      <c r="J1424" s="245"/>
      <c r="K1424" s="245"/>
      <c r="L1424" s="250"/>
      <c r="M1424" s="251"/>
      <c r="N1424" s="252"/>
      <c r="O1424" s="252"/>
      <c r="P1424" s="252"/>
      <c r="Q1424" s="252"/>
      <c r="R1424" s="252"/>
      <c r="S1424" s="252"/>
      <c r="T1424" s="253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T1424" s="254" t="s">
        <v>147</v>
      </c>
      <c r="AU1424" s="254" t="s">
        <v>84</v>
      </c>
      <c r="AV1424" s="14" t="s">
        <v>84</v>
      </c>
      <c r="AW1424" s="14" t="s">
        <v>36</v>
      </c>
      <c r="AX1424" s="14" t="s">
        <v>74</v>
      </c>
      <c r="AY1424" s="254" t="s">
        <v>135</v>
      </c>
    </row>
    <row r="1425" s="14" customFormat="1">
      <c r="A1425" s="14"/>
      <c r="B1425" s="244"/>
      <c r="C1425" s="245"/>
      <c r="D1425" s="235" t="s">
        <v>147</v>
      </c>
      <c r="E1425" s="246" t="s">
        <v>19</v>
      </c>
      <c r="F1425" s="247" t="s">
        <v>415</v>
      </c>
      <c r="G1425" s="245"/>
      <c r="H1425" s="248">
        <v>1.4219999999999999</v>
      </c>
      <c r="I1425" s="249"/>
      <c r="J1425" s="245"/>
      <c r="K1425" s="245"/>
      <c r="L1425" s="250"/>
      <c r="M1425" s="251"/>
      <c r="N1425" s="252"/>
      <c r="O1425" s="252"/>
      <c r="P1425" s="252"/>
      <c r="Q1425" s="252"/>
      <c r="R1425" s="252"/>
      <c r="S1425" s="252"/>
      <c r="T1425" s="253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T1425" s="254" t="s">
        <v>147</v>
      </c>
      <c r="AU1425" s="254" t="s">
        <v>84</v>
      </c>
      <c r="AV1425" s="14" t="s">
        <v>84</v>
      </c>
      <c r="AW1425" s="14" t="s">
        <v>36</v>
      </c>
      <c r="AX1425" s="14" t="s">
        <v>74</v>
      </c>
      <c r="AY1425" s="254" t="s">
        <v>135</v>
      </c>
    </row>
    <row r="1426" s="14" customFormat="1">
      <c r="A1426" s="14"/>
      <c r="B1426" s="244"/>
      <c r="C1426" s="245"/>
      <c r="D1426" s="235" t="s">
        <v>147</v>
      </c>
      <c r="E1426" s="246" t="s">
        <v>19</v>
      </c>
      <c r="F1426" s="247" t="s">
        <v>455</v>
      </c>
      <c r="G1426" s="245"/>
      <c r="H1426" s="248">
        <v>-2.8959999999999999</v>
      </c>
      <c r="I1426" s="249"/>
      <c r="J1426" s="245"/>
      <c r="K1426" s="245"/>
      <c r="L1426" s="250"/>
      <c r="M1426" s="251"/>
      <c r="N1426" s="252"/>
      <c r="O1426" s="252"/>
      <c r="P1426" s="252"/>
      <c r="Q1426" s="252"/>
      <c r="R1426" s="252"/>
      <c r="S1426" s="252"/>
      <c r="T1426" s="253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54" t="s">
        <v>147</v>
      </c>
      <c r="AU1426" s="254" t="s">
        <v>84</v>
      </c>
      <c r="AV1426" s="14" t="s">
        <v>84</v>
      </c>
      <c r="AW1426" s="14" t="s">
        <v>36</v>
      </c>
      <c r="AX1426" s="14" t="s">
        <v>74</v>
      </c>
      <c r="AY1426" s="254" t="s">
        <v>135</v>
      </c>
    </row>
    <row r="1427" s="16" customFormat="1">
      <c r="A1427" s="16"/>
      <c r="B1427" s="266"/>
      <c r="C1427" s="267"/>
      <c r="D1427" s="235" t="s">
        <v>147</v>
      </c>
      <c r="E1427" s="268" t="s">
        <v>19</v>
      </c>
      <c r="F1427" s="269" t="s">
        <v>251</v>
      </c>
      <c r="G1427" s="267"/>
      <c r="H1427" s="270">
        <v>106.92100000000001</v>
      </c>
      <c r="I1427" s="271"/>
      <c r="J1427" s="267"/>
      <c r="K1427" s="267"/>
      <c r="L1427" s="272"/>
      <c r="M1427" s="273"/>
      <c r="N1427" s="274"/>
      <c r="O1427" s="274"/>
      <c r="P1427" s="274"/>
      <c r="Q1427" s="274"/>
      <c r="R1427" s="274"/>
      <c r="S1427" s="274"/>
      <c r="T1427" s="275"/>
      <c r="U1427" s="16"/>
      <c r="V1427" s="16"/>
      <c r="W1427" s="16"/>
      <c r="X1427" s="16"/>
      <c r="Y1427" s="16"/>
      <c r="Z1427" s="16"/>
      <c r="AA1427" s="16"/>
      <c r="AB1427" s="16"/>
      <c r="AC1427" s="16"/>
      <c r="AD1427" s="16"/>
      <c r="AE1427" s="16"/>
      <c r="AT1427" s="276" t="s">
        <v>147</v>
      </c>
      <c r="AU1427" s="276" t="s">
        <v>84</v>
      </c>
      <c r="AV1427" s="16" t="s">
        <v>157</v>
      </c>
      <c r="AW1427" s="16" t="s">
        <v>36</v>
      </c>
      <c r="AX1427" s="16" t="s">
        <v>74</v>
      </c>
      <c r="AY1427" s="276" t="s">
        <v>135</v>
      </c>
    </row>
    <row r="1428" s="14" customFormat="1">
      <c r="A1428" s="14"/>
      <c r="B1428" s="244"/>
      <c r="C1428" s="245"/>
      <c r="D1428" s="235" t="s">
        <v>147</v>
      </c>
      <c r="E1428" s="246" t="s">
        <v>19</v>
      </c>
      <c r="F1428" s="247" t="s">
        <v>464</v>
      </c>
      <c r="G1428" s="245"/>
      <c r="H1428" s="248">
        <v>-55.362000000000002</v>
      </c>
      <c r="I1428" s="249"/>
      <c r="J1428" s="245"/>
      <c r="K1428" s="245"/>
      <c r="L1428" s="250"/>
      <c r="M1428" s="251"/>
      <c r="N1428" s="252"/>
      <c r="O1428" s="252"/>
      <c r="P1428" s="252"/>
      <c r="Q1428" s="252"/>
      <c r="R1428" s="252"/>
      <c r="S1428" s="252"/>
      <c r="T1428" s="253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T1428" s="254" t="s">
        <v>147</v>
      </c>
      <c r="AU1428" s="254" t="s">
        <v>84</v>
      </c>
      <c r="AV1428" s="14" t="s">
        <v>84</v>
      </c>
      <c r="AW1428" s="14" t="s">
        <v>36</v>
      </c>
      <c r="AX1428" s="14" t="s">
        <v>74</v>
      </c>
      <c r="AY1428" s="254" t="s">
        <v>135</v>
      </c>
    </row>
    <row r="1429" s="16" customFormat="1">
      <c r="A1429" s="16"/>
      <c r="B1429" s="266"/>
      <c r="C1429" s="267"/>
      <c r="D1429" s="235" t="s">
        <v>147</v>
      </c>
      <c r="E1429" s="268" t="s">
        <v>19</v>
      </c>
      <c r="F1429" s="269" t="s">
        <v>251</v>
      </c>
      <c r="G1429" s="267"/>
      <c r="H1429" s="270">
        <v>-55.362000000000002</v>
      </c>
      <c r="I1429" s="271"/>
      <c r="J1429" s="267"/>
      <c r="K1429" s="267"/>
      <c r="L1429" s="272"/>
      <c r="M1429" s="273"/>
      <c r="N1429" s="274"/>
      <c r="O1429" s="274"/>
      <c r="P1429" s="274"/>
      <c r="Q1429" s="274"/>
      <c r="R1429" s="274"/>
      <c r="S1429" s="274"/>
      <c r="T1429" s="275"/>
      <c r="U1429" s="16"/>
      <c r="V1429" s="16"/>
      <c r="W1429" s="16"/>
      <c r="X1429" s="16"/>
      <c r="Y1429" s="16"/>
      <c r="Z1429" s="16"/>
      <c r="AA1429" s="16"/>
      <c r="AB1429" s="16"/>
      <c r="AC1429" s="16"/>
      <c r="AD1429" s="16"/>
      <c r="AE1429" s="16"/>
      <c r="AT1429" s="276" t="s">
        <v>147</v>
      </c>
      <c r="AU1429" s="276" t="s">
        <v>84</v>
      </c>
      <c r="AV1429" s="16" t="s">
        <v>157</v>
      </c>
      <c r="AW1429" s="16" t="s">
        <v>36</v>
      </c>
      <c r="AX1429" s="16" t="s">
        <v>74</v>
      </c>
      <c r="AY1429" s="276" t="s">
        <v>135</v>
      </c>
    </row>
    <row r="1430" s="13" customFormat="1">
      <c r="A1430" s="13"/>
      <c r="B1430" s="233"/>
      <c r="C1430" s="234"/>
      <c r="D1430" s="235" t="s">
        <v>147</v>
      </c>
      <c r="E1430" s="236" t="s">
        <v>19</v>
      </c>
      <c r="F1430" s="237" t="s">
        <v>150</v>
      </c>
      <c r="G1430" s="234"/>
      <c r="H1430" s="236" t="s">
        <v>19</v>
      </c>
      <c r="I1430" s="238"/>
      <c r="J1430" s="234"/>
      <c r="K1430" s="234"/>
      <c r="L1430" s="239"/>
      <c r="M1430" s="240"/>
      <c r="N1430" s="241"/>
      <c r="O1430" s="241"/>
      <c r="P1430" s="241"/>
      <c r="Q1430" s="241"/>
      <c r="R1430" s="241"/>
      <c r="S1430" s="241"/>
      <c r="T1430" s="242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3" t="s">
        <v>147</v>
      </c>
      <c r="AU1430" s="243" t="s">
        <v>84</v>
      </c>
      <c r="AV1430" s="13" t="s">
        <v>82</v>
      </c>
      <c r="AW1430" s="13" t="s">
        <v>36</v>
      </c>
      <c r="AX1430" s="13" t="s">
        <v>74</v>
      </c>
      <c r="AY1430" s="243" t="s">
        <v>135</v>
      </c>
    </row>
    <row r="1431" s="14" customFormat="1">
      <c r="A1431" s="14"/>
      <c r="B1431" s="244"/>
      <c r="C1431" s="245"/>
      <c r="D1431" s="235" t="s">
        <v>147</v>
      </c>
      <c r="E1431" s="246" t="s">
        <v>19</v>
      </c>
      <c r="F1431" s="247" t="s">
        <v>443</v>
      </c>
      <c r="G1431" s="245"/>
      <c r="H1431" s="248">
        <v>15.51</v>
      </c>
      <c r="I1431" s="249"/>
      <c r="J1431" s="245"/>
      <c r="K1431" s="245"/>
      <c r="L1431" s="250"/>
      <c r="M1431" s="251"/>
      <c r="N1431" s="252"/>
      <c r="O1431" s="252"/>
      <c r="P1431" s="252"/>
      <c r="Q1431" s="252"/>
      <c r="R1431" s="252"/>
      <c r="S1431" s="252"/>
      <c r="T1431" s="253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54" t="s">
        <v>147</v>
      </c>
      <c r="AU1431" s="254" t="s">
        <v>84</v>
      </c>
      <c r="AV1431" s="14" t="s">
        <v>84</v>
      </c>
      <c r="AW1431" s="14" t="s">
        <v>36</v>
      </c>
      <c r="AX1431" s="14" t="s">
        <v>74</v>
      </c>
      <c r="AY1431" s="254" t="s">
        <v>135</v>
      </c>
    </row>
    <row r="1432" s="14" customFormat="1">
      <c r="A1432" s="14"/>
      <c r="B1432" s="244"/>
      <c r="C1432" s="245"/>
      <c r="D1432" s="235" t="s">
        <v>147</v>
      </c>
      <c r="E1432" s="246" t="s">
        <v>19</v>
      </c>
      <c r="F1432" s="247" t="s">
        <v>239</v>
      </c>
      <c r="G1432" s="245"/>
      <c r="H1432" s="248">
        <v>-1.5760000000000001</v>
      </c>
      <c r="I1432" s="249"/>
      <c r="J1432" s="245"/>
      <c r="K1432" s="245"/>
      <c r="L1432" s="250"/>
      <c r="M1432" s="251"/>
      <c r="N1432" s="252"/>
      <c r="O1432" s="252"/>
      <c r="P1432" s="252"/>
      <c r="Q1432" s="252"/>
      <c r="R1432" s="252"/>
      <c r="S1432" s="252"/>
      <c r="T1432" s="253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54" t="s">
        <v>147</v>
      </c>
      <c r="AU1432" s="254" t="s">
        <v>84</v>
      </c>
      <c r="AV1432" s="14" t="s">
        <v>84</v>
      </c>
      <c r="AW1432" s="14" t="s">
        <v>36</v>
      </c>
      <c r="AX1432" s="14" t="s">
        <v>74</v>
      </c>
      <c r="AY1432" s="254" t="s">
        <v>135</v>
      </c>
    </row>
    <row r="1433" s="16" customFormat="1">
      <c r="A1433" s="16"/>
      <c r="B1433" s="266"/>
      <c r="C1433" s="267"/>
      <c r="D1433" s="235" t="s">
        <v>147</v>
      </c>
      <c r="E1433" s="268" t="s">
        <v>19</v>
      </c>
      <c r="F1433" s="269" t="s">
        <v>251</v>
      </c>
      <c r="G1433" s="267"/>
      <c r="H1433" s="270">
        <v>13.933999999999999</v>
      </c>
      <c r="I1433" s="271"/>
      <c r="J1433" s="267"/>
      <c r="K1433" s="267"/>
      <c r="L1433" s="272"/>
      <c r="M1433" s="273"/>
      <c r="N1433" s="274"/>
      <c r="O1433" s="274"/>
      <c r="P1433" s="274"/>
      <c r="Q1433" s="274"/>
      <c r="R1433" s="274"/>
      <c r="S1433" s="274"/>
      <c r="T1433" s="275"/>
      <c r="U1433" s="16"/>
      <c r="V1433" s="16"/>
      <c r="W1433" s="16"/>
      <c r="X1433" s="16"/>
      <c r="Y1433" s="16"/>
      <c r="Z1433" s="16"/>
      <c r="AA1433" s="16"/>
      <c r="AB1433" s="16"/>
      <c r="AC1433" s="16"/>
      <c r="AD1433" s="16"/>
      <c r="AE1433" s="16"/>
      <c r="AT1433" s="276" t="s">
        <v>147</v>
      </c>
      <c r="AU1433" s="276" t="s">
        <v>84</v>
      </c>
      <c r="AV1433" s="16" t="s">
        <v>157</v>
      </c>
      <c r="AW1433" s="16" t="s">
        <v>36</v>
      </c>
      <c r="AX1433" s="16" t="s">
        <v>74</v>
      </c>
      <c r="AY1433" s="276" t="s">
        <v>135</v>
      </c>
    </row>
    <row r="1434" s="13" customFormat="1">
      <c r="A1434" s="13"/>
      <c r="B1434" s="233"/>
      <c r="C1434" s="234"/>
      <c r="D1434" s="235" t="s">
        <v>147</v>
      </c>
      <c r="E1434" s="236" t="s">
        <v>19</v>
      </c>
      <c r="F1434" s="237" t="s">
        <v>919</v>
      </c>
      <c r="G1434" s="234"/>
      <c r="H1434" s="236" t="s">
        <v>19</v>
      </c>
      <c r="I1434" s="238"/>
      <c r="J1434" s="234"/>
      <c r="K1434" s="234"/>
      <c r="L1434" s="239"/>
      <c r="M1434" s="240"/>
      <c r="N1434" s="241"/>
      <c r="O1434" s="241"/>
      <c r="P1434" s="241"/>
      <c r="Q1434" s="241"/>
      <c r="R1434" s="241"/>
      <c r="S1434" s="241"/>
      <c r="T1434" s="242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43" t="s">
        <v>147</v>
      </c>
      <c r="AU1434" s="243" t="s">
        <v>84</v>
      </c>
      <c r="AV1434" s="13" t="s">
        <v>82</v>
      </c>
      <c r="AW1434" s="13" t="s">
        <v>36</v>
      </c>
      <c r="AX1434" s="13" t="s">
        <v>74</v>
      </c>
      <c r="AY1434" s="243" t="s">
        <v>135</v>
      </c>
    </row>
    <row r="1435" s="13" customFormat="1">
      <c r="A1435" s="13"/>
      <c r="B1435" s="233"/>
      <c r="C1435" s="234"/>
      <c r="D1435" s="235" t="s">
        <v>147</v>
      </c>
      <c r="E1435" s="236" t="s">
        <v>19</v>
      </c>
      <c r="F1435" s="237" t="s">
        <v>412</v>
      </c>
      <c r="G1435" s="234"/>
      <c r="H1435" s="236" t="s">
        <v>19</v>
      </c>
      <c r="I1435" s="238"/>
      <c r="J1435" s="234"/>
      <c r="K1435" s="234"/>
      <c r="L1435" s="239"/>
      <c r="M1435" s="240"/>
      <c r="N1435" s="241"/>
      <c r="O1435" s="241"/>
      <c r="P1435" s="241"/>
      <c r="Q1435" s="241"/>
      <c r="R1435" s="241"/>
      <c r="S1435" s="241"/>
      <c r="T1435" s="242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243" t="s">
        <v>147</v>
      </c>
      <c r="AU1435" s="243" t="s">
        <v>84</v>
      </c>
      <c r="AV1435" s="13" t="s">
        <v>82</v>
      </c>
      <c r="AW1435" s="13" t="s">
        <v>36</v>
      </c>
      <c r="AX1435" s="13" t="s">
        <v>74</v>
      </c>
      <c r="AY1435" s="243" t="s">
        <v>135</v>
      </c>
    </row>
    <row r="1436" s="14" customFormat="1">
      <c r="A1436" s="14"/>
      <c r="B1436" s="244"/>
      <c r="C1436" s="245"/>
      <c r="D1436" s="235" t="s">
        <v>147</v>
      </c>
      <c r="E1436" s="246" t="s">
        <v>19</v>
      </c>
      <c r="F1436" s="247" t="s">
        <v>503</v>
      </c>
      <c r="G1436" s="245"/>
      <c r="H1436" s="248">
        <v>6.1799999999999997</v>
      </c>
      <c r="I1436" s="249"/>
      <c r="J1436" s="245"/>
      <c r="K1436" s="245"/>
      <c r="L1436" s="250"/>
      <c r="M1436" s="251"/>
      <c r="N1436" s="252"/>
      <c r="O1436" s="252"/>
      <c r="P1436" s="252"/>
      <c r="Q1436" s="252"/>
      <c r="R1436" s="252"/>
      <c r="S1436" s="252"/>
      <c r="T1436" s="253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T1436" s="254" t="s">
        <v>147</v>
      </c>
      <c r="AU1436" s="254" t="s">
        <v>84</v>
      </c>
      <c r="AV1436" s="14" t="s">
        <v>84</v>
      </c>
      <c r="AW1436" s="14" t="s">
        <v>36</v>
      </c>
      <c r="AX1436" s="14" t="s">
        <v>74</v>
      </c>
      <c r="AY1436" s="254" t="s">
        <v>135</v>
      </c>
    </row>
    <row r="1437" s="13" customFormat="1">
      <c r="A1437" s="13"/>
      <c r="B1437" s="233"/>
      <c r="C1437" s="234"/>
      <c r="D1437" s="235" t="s">
        <v>147</v>
      </c>
      <c r="E1437" s="236" t="s">
        <v>19</v>
      </c>
      <c r="F1437" s="237" t="s">
        <v>417</v>
      </c>
      <c r="G1437" s="234"/>
      <c r="H1437" s="236" t="s">
        <v>19</v>
      </c>
      <c r="I1437" s="238"/>
      <c r="J1437" s="234"/>
      <c r="K1437" s="234"/>
      <c r="L1437" s="239"/>
      <c r="M1437" s="240"/>
      <c r="N1437" s="241"/>
      <c r="O1437" s="241"/>
      <c r="P1437" s="241"/>
      <c r="Q1437" s="241"/>
      <c r="R1437" s="241"/>
      <c r="S1437" s="241"/>
      <c r="T1437" s="242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43" t="s">
        <v>147</v>
      </c>
      <c r="AU1437" s="243" t="s">
        <v>84</v>
      </c>
      <c r="AV1437" s="13" t="s">
        <v>82</v>
      </c>
      <c r="AW1437" s="13" t="s">
        <v>36</v>
      </c>
      <c r="AX1437" s="13" t="s">
        <v>74</v>
      </c>
      <c r="AY1437" s="243" t="s">
        <v>135</v>
      </c>
    </row>
    <row r="1438" s="14" customFormat="1">
      <c r="A1438" s="14"/>
      <c r="B1438" s="244"/>
      <c r="C1438" s="245"/>
      <c r="D1438" s="235" t="s">
        <v>147</v>
      </c>
      <c r="E1438" s="246" t="s">
        <v>19</v>
      </c>
      <c r="F1438" s="247" t="s">
        <v>504</v>
      </c>
      <c r="G1438" s="245"/>
      <c r="H1438" s="248">
        <v>2.5499999999999998</v>
      </c>
      <c r="I1438" s="249"/>
      <c r="J1438" s="245"/>
      <c r="K1438" s="245"/>
      <c r="L1438" s="250"/>
      <c r="M1438" s="251"/>
      <c r="N1438" s="252"/>
      <c r="O1438" s="252"/>
      <c r="P1438" s="252"/>
      <c r="Q1438" s="252"/>
      <c r="R1438" s="252"/>
      <c r="S1438" s="252"/>
      <c r="T1438" s="253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54" t="s">
        <v>147</v>
      </c>
      <c r="AU1438" s="254" t="s">
        <v>84</v>
      </c>
      <c r="AV1438" s="14" t="s">
        <v>84</v>
      </c>
      <c r="AW1438" s="14" t="s">
        <v>36</v>
      </c>
      <c r="AX1438" s="14" t="s">
        <v>74</v>
      </c>
      <c r="AY1438" s="254" t="s">
        <v>135</v>
      </c>
    </row>
    <row r="1439" s="13" customFormat="1">
      <c r="A1439" s="13"/>
      <c r="B1439" s="233"/>
      <c r="C1439" s="234"/>
      <c r="D1439" s="235" t="s">
        <v>147</v>
      </c>
      <c r="E1439" s="236" t="s">
        <v>19</v>
      </c>
      <c r="F1439" s="237" t="s">
        <v>419</v>
      </c>
      <c r="G1439" s="234"/>
      <c r="H1439" s="236" t="s">
        <v>19</v>
      </c>
      <c r="I1439" s="238"/>
      <c r="J1439" s="234"/>
      <c r="K1439" s="234"/>
      <c r="L1439" s="239"/>
      <c r="M1439" s="240"/>
      <c r="N1439" s="241"/>
      <c r="O1439" s="241"/>
      <c r="P1439" s="241"/>
      <c r="Q1439" s="241"/>
      <c r="R1439" s="241"/>
      <c r="S1439" s="241"/>
      <c r="T1439" s="242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43" t="s">
        <v>147</v>
      </c>
      <c r="AU1439" s="243" t="s">
        <v>84</v>
      </c>
      <c r="AV1439" s="13" t="s">
        <v>82</v>
      </c>
      <c r="AW1439" s="13" t="s">
        <v>36</v>
      </c>
      <c r="AX1439" s="13" t="s">
        <v>74</v>
      </c>
      <c r="AY1439" s="243" t="s">
        <v>135</v>
      </c>
    </row>
    <row r="1440" s="14" customFormat="1">
      <c r="A1440" s="14"/>
      <c r="B1440" s="244"/>
      <c r="C1440" s="245"/>
      <c r="D1440" s="235" t="s">
        <v>147</v>
      </c>
      <c r="E1440" s="246" t="s">
        <v>19</v>
      </c>
      <c r="F1440" s="247" t="s">
        <v>505</v>
      </c>
      <c r="G1440" s="245"/>
      <c r="H1440" s="248">
        <v>2.27</v>
      </c>
      <c r="I1440" s="249"/>
      <c r="J1440" s="245"/>
      <c r="K1440" s="245"/>
      <c r="L1440" s="250"/>
      <c r="M1440" s="251"/>
      <c r="N1440" s="252"/>
      <c r="O1440" s="252"/>
      <c r="P1440" s="252"/>
      <c r="Q1440" s="252"/>
      <c r="R1440" s="252"/>
      <c r="S1440" s="252"/>
      <c r="T1440" s="253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T1440" s="254" t="s">
        <v>147</v>
      </c>
      <c r="AU1440" s="254" t="s">
        <v>84</v>
      </c>
      <c r="AV1440" s="14" t="s">
        <v>84</v>
      </c>
      <c r="AW1440" s="14" t="s">
        <v>36</v>
      </c>
      <c r="AX1440" s="14" t="s">
        <v>74</v>
      </c>
      <c r="AY1440" s="254" t="s">
        <v>135</v>
      </c>
    </row>
    <row r="1441" s="13" customFormat="1">
      <c r="A1441" s="13"/>
      <c r="B1441" s="233"/>
      <c r="C1441" s="234"/>
      <c r="D1441" s="235" t="s">
        <v>147</v>
      </c>
      <c r="E1441" s="236" t="s">
        <v>19</v>
      </c>
      <c r="F1441" s="237" t="s">
        <v>436</v>
      </c>
      <c r="G1441" s="234"/>
      <c r="H1441" s="236" t="s">
        <v>19</v>
      </c>
      <c r="I1441" s="238"/>
      <c r="J1441" s="234"/>
      <c r="K1441" s="234"/>
      <c r="L1441" s="239"/>
      <c r="M1441" s="240"/>
      <c r="N1441" s="241"/>
      <c r="O1441" s="241"/>
      <c r="P1441" s="241"/>
      <c r="Q1441" s="241"/>
      <c r="R1441" s="241"/>
      <c r="S1441" s="241"/>
      <c r="T1441" s="242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43" t="s">
        <v>147</v>
      </c>
      <c r="AU1441" s="243" t="s">
        <v>84</v>
      </c>
      <c r="AV1441" s="13" t="s">
        <v>82</v>
      </c>
      <c r="AW1441" s="13" t="s">
        <v>36</v>
      </c>
      <c r="AX1441" s="13" t="s">
        <v>74</v>
      </c>
      <c r="AY1441" s="243" t="s">
        <v>135</v>
      </c>
    </row>
    <row r="1442" s="14" customFormat="1">
      <c r="A1442" s="14"/>
      <c r="B1442" s="244"/>
      <c r="C1442" s="245"/>
      <c r="D1442" s="235" t="s">
        <v>147</v>
      </c>
      <c r="E1442" s="246" t="s">
        <v>19</v>
      </c>
      <c r="F1442" s="247" t="s">
        <v>506</v>
      </c>
      <c r="G1442" s="245"/>
      <c r="H1442" s="248">
        <v>1</v>
      </c>
      <c r="I1442" s="249"/>
      <c r="J1442" s="245"/>
      <c r="K1442" s="245"/>
      <c r="L1442" s="250"/>
      <c r="M1442" s="251"/>
      <c r="N1442" s="252"/>
      <c r="O1442" s="252"/>
      <c r="P1442" s="252"/>
      <c r="Q1442" s="252"/>
      <c r="R1442" s="252"/>
      <c r="S1442" s="252"/>
      <c r="T1442" s="253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54" t="s">
        <v>147</v>
      </c>
      <c r="AU1442" s="254" t="s">
        <v>84</v>
      </c>
      <c r="AV1442" s="14" t="s">
        <v>84</v>
      </c>
      <c r="AW1442" s="14" t="s">
        <v>36</v>
      </c>
      <c r="AX1442" s="14" t="s">
        <v>74</v>
      </c>
      <c r="AY1442" s="254" t="s">
        <v>135</v>
      </c>
    </row>
    <row r="1443" s="13" customFormat="1">
      <c r="A1443" s="13"/>
      <c r="B1443" s="233"/>
      <c r="C1443" s="234"/>
      <c r="D1443" s="235" t="s">
        <v>147</v>
      </c>
      <c r="E1443" s="236" t="s">
        <v>19</v>
      </c>
      <c r="F1443" s="237" t="s">
        <v>438</v>
      </c>
      <c r="G1443" s="234"/>
      <c r="H1443" s="236" t="s">
        <v>19</v>
      </c>
      <c r="I1443" s="238"/>
      <c r="J1443" s="234"/>
      <c r="K1443" s="234"/>
      <c r="L1443" s="239"/>
      <c r="M1443" s="240"/>
      <c r="N1443" s="241"/>
      <c r="O1443" s="241"/>
      <c r="P1443" s="241"/>
      <c r="Q1443" s="241"/>
      <c r="R1443" s="241"/>
      <c r="S1443" s="241"/>
      <c r="T1443" s="242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43" t="s">
        <v>147</v>
      </c>
      <c r="AU1443" s="243" t="s">
        <v>84</v>
      </c>
      <c r="AV1443" s="13" t="s">
        <v>82</v>
      </c>
      <c r="AW1443" s="13" t="s">
        <v>36</v>
      </c>
      <c r="AX1443" s="13" t="s">
        <v>74</v>
      </c>
      <c r="AY1443" s="243" t="s">
        <v>135</v>
      </c>
    </row>
    <row r="1444" s="14" customFormat="1">
      <c r="A1444" s="14"/>
      <c r="B1444" s="244"/>
      <c r="C1444" s="245"/>
      <c r="D1444" s="235" t="s">
        <v>147</v>
      </c>
      <c r="E1444" s="246" t="s">
        <v>19</v>
      </c>
      <c r="F1444" s="247" t="s">
        <v>507</v>
      </c>
      <c r="G1444" s="245"/>
      <c r="H1444" s="248">
        <v>1.4199999999999999</v>
      </c>
      <c r="I1444" s="249"/>
      <c r="J1444" s="245"/>
      <c r="K1444" s="245"/>
      <c r="L1444" s="250"/>
      <c r="M1444" s="251"/>
      <c r="N1444" s="252"/>
      <c r="O1444" s="252"/>
      <c r="P1444" s="252"/>
      <c r="Q1444" s="252"/>
      <c r="R1444" s="252"/>
      <c r="S1444" s="252"/>
      <c r="T1444" s="253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54" t="s">
        <v>147</v>
      </c>
      <c r="AU1444" s="254" t="s">
        <v>84</v>
      </c>
      <c r="AV1444" s="14" t="s">
        <v>84</v>
      </c>
      <c r="AW1444" s="14" t="s">
        <v>36</v>
      </c>
      <c r="AX1444" s="14" t="s">
        <v>74</v>
      </c>
      <c r="AY1444" s="254" t="s">
        <v>135</v>
      </c>
    </row>
    <row r="1445" s="13" customFormat="1">
      <c r="A1445" s="13"/>
      <c r="B1445" s="233"/>
      <c r="C1445" s="234"/>
      <c r="D1445" s="235" t="s">
        <v>147</v>
      </c>
      <c r="E1445" s="236" t="s">
        <v>19</v>
      </c>
      <c r="F1445" s="237" t="s">
        <v>495</v>
      </c>
      <c r="G1445" s="234"/>
      <c r="H1445" s="236" t="s">
        <v>19</v>
      </c>
      <c r="I1445" s="238"/>
      <c r="J1445" s="234"/>
      <c r="K1445" s="234"/>
      <c r="L1445" s="239"/>
      <c r="M1445" s="240"/>
      <c r="N1445" s="241"/>
      <c r="O1445" s="241"/>
      <c r="P1445" s="241"/>
      <c r="Q1445" s="241"/>
      <c r="R1445" s="241"/>
      <c r="S1445" s="241"/>
      <c r="T1445" s="242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43" t="s">
        <v>147</v>
      </c>
      <c r="AU1445" s="243" t="s">
        <v>84</v>
      </c>
      <c r="AV1445" s="13" t="s">
        <v>82</v>
      </c>
      <c r="AW1445" s="13" t="s">
        <v>36</v>
      </c>
      <c r="AX1445" s="13" t="s">
        <v>74</v>
      </c>
      <c r="AY1445" s="243" t="s">
        <v>135</v>
      </c>
    </row>
    <row r="1446" s="14" customFormat="1">
      <c r="A1446" s="14"/>
      <c r="B1446" s="244"/>
      <c r="C1446" s="245"/>
      <c r="D1446" s="235" t="s">
        <v>147</v>
      </c>
      <c r="E1446" s="246" t="s">
        <v>19</v>
      </c>
      <c r="F1446" s="247" t="s">
        <v>508</v>
      </c>
      <c r="G1446" s="245"/>
      <c r="H1446" s="248">
        <v>1.0800000000000001</v>
      </c>
      <c r="I1446" s="249"/>
      <c r="J1446" s="245"/>
      <c r="K1446" s="245"/>
      <c r="L1446" s="250"/>
      <c r="M1446" s="251"/>
      <c r="N1446" s="252"/>
      <c r="O1446" s="252"/>
      <c r="P1446" s="252"/>
      <c r="Q1446" s="252"/>
      <c r="R1446" s="252"/>
      <c r="S1446" s="252"/>
      <c r="T1446" s="253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T1446" s="254" t="s">
        <v>147</v>
      </c>
      <c r="AU1446" s="254" t="s">
        <v>84</v>
      </c>
      <c r="AV1446" s="14" t="s">
        <v>84</v>
      </c>
      <c r="AW1446" s="14" t="s">
        <v>36</v>
      </c>
      <c r="AX1446" s="14" t="s">
        <v>74</v>
      </c>
      <c r="AY1446" s="254" t="s">
        <v>135</v>
      </c>
    </row>
    <row r="1447" s="13" customFormat="1">
      <c r="A1447" s="13"/>
      <c r="B1447" s="233"/>
      <c r="C1447" s="234"/>
      <c r="D1447" s="235" t="s">
        <v>147</v>
      </c>
      <c r="E1447" s="236" t="s">
        <v>19</v>
      </c>
      <c r="F1447" s="237" t="s">
        <v>469</v>
      </c>
      <c r="G1447" s="234"/>
      <c r="H1447" s="236" t="s">
        <v>19</v>
      </c>
      <c r="I1447" s="238"/>
      <c r="J1447" s="234"/>
      <c r="K1447" s="234"/>
      <c r="L1447" s="239"/>
      <c r="M1447" s="240"/>
      <c r="N1447" s="241"/>
      <c r="O1447" s="241"/>
      <c r="P1447" s="241"/>
      <c r="Q1447" s="241"/>
      <c r="R1447" s="241"/>
      <c r="S1447" s="241"/>
      <c r="T1447" s="242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243" t="s">
        <v>147</v>
      </c>
      <c r="AU1447" s="243" t="s">
        <v>84</v>
      </c>
      <c r="AV1447" s="13" t="s">
        <v>82</v>
      </c>
      <c r="AW1447" s="13" t="s">
        <v>36</v>
      </c>
      <c r="AX1447" s="13" t="s">
        <v>74</v>
      </c>
      <c r="AY1447" s="243" t="s">
        <v>135</v>
      </c>
    </row>
    <row r="1448" s="14" customFormat="1">
      <c r="A1448" s="14"/>
      <c r="B1448" s="244"/>
      <c r="C1448" s="245"/>
      <c r="D1448" s="235" t="s">
        <v>147</v>
      </c>
      <c r="E1448" s="246" t="s">
        <v>19</v>
      </c>
      <c r="F1448" s="247" t="s">
        <v>509</v>
      </c>
      <c r="G1448" s="245"/>
      <c r="H1448" s="248">
        <v>1.28</v>
      </c>
      <c r="I1448" s="249"/>
      <c r="J1448" s="245"/>
      <c r="K1448" s="245"/>
      <c r="L1448" s="250"/>
      <c r="M1448" s="251"/>
      <c r="N1448" s="252"/>
      <c r="O1448" s="252"/>
      <c r="P1448" s="252"/>
      <c r="Q1448" s="252"/>
      <c r="R1448" s="252"/>
      <c r="S1448" s="252"/>
      <c r="T1448" s="253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54" t="s">
        <v>147</v>
      </c>
      <c r="AU1448" s="254" t="s">
        <v>84</v>
      </c>
      <c r="AV1448" s="14" t="s">
        <v>84</v>
      </c>
      <c r="AW1448" s="14" t="s">
        <v>36</v>
      </c>
      <c r="AX1448" s="14" t="s">
        <v>74</v>
      </c>
      <c r="AY1448" s="254" t="s">
        <v>135</v>
      </c>
    </row>
    <row r="1449" s="13" customFormat="1">
      <c r="A1449" s="13"/>
      <c r="B1449" s="233"/>
      <c r="C1449" s="234"/>
      <c r="D1449" s="235" t="s">
        <v>147</v>
      </c>
      <c r="E1449" s="236" t="s">
        <v>19</v>
      </c>
      <c r="F1449" s="237" t="s">
        <v>425</v>
      </c>
      <c r="G1449" s="234"/>
      <c r="H1449" s="236" t="s">
        <v>19</v>
      </c>
      <c r="I1449" s="238"/>
      <c r="J1449" s="234"/>
      <c r="K1449" s="234"/>
      <c r="L1449" s="239"/>
      <c r="M1449" s="240"/>
      <c r="N1449" s="241"/>
      <c r="O1449" s="241"/>
      <c r="P1449" s="241"/>
      <c r="Q1449" s="241"/>
      <c r="R1449" s="241"/>
      <c r="S1449" s="241"/>
      <c r="T1449" s="242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43" t="s">
        <v>147</v>
      </c>
      <c r="AU1449" s="243" t="s">
        <v>84</v>
      </c>
      <c r="AV1449" s="13" t="s">
        <v>82</v>
      </c>
      <c r="AW1449" s="13" t="s">
        <v>36</v>
      </c>
      <c r="AX1449" s="13" t="s">
        <v>74</v>
      </c>
      <c r="AY1449" s="243" t="s">
        <v>135</v>
      </c>
    </row>
    <row r="1450" s="14" customFormat="1">
      <c r="A1450" s="14"/>
      <c r="B1450" s="244"/>
      <c r="C1450" s="245"/>
      <c r="D1450" s="235" t="s">
        <v>147</v>
      </c>
      <c r="E1450" s="246" t="s">
        <v>19</v>
      </c>
      <c r="F1450" s="247" t="s">
        <v>510</v>
      </c>
      <c r="G1450" s="245"/>
      <c r="H1450" s="248">
        <v>2.5899999999999999</v>
      </c>
      <c r="I1450" s="249"/>
      <c r="J1450" s="245"/>
      <c r="K1450" s="245"/>
      <c r="L1450" s="250"/>
      <c r="M1450" s="251"/>
      <c r="N1450" s="252"/>
      <c r="O1450" s="252"/>
      <c r="P1450" s="252"/>
      <c r="Q1450" s="252"/>
      <c r="R1450" s="252"/>
      <c r="S1450" s="252"/>
      <c r="T1450" s="253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T1450" s="254" t="s">
        <v>147</v>
      </c>
      <c r="AU1450" s="254" t="s">
        <v>84</v>
      </c>
      <c r="AV1450" s="14" t="s">
        <v>84</v>
      </c>
      <c r="AW1450" s="14" t="s">
        <v>36</v>
      </c>
      <c r="AX1450" s="14" t="s">
        <v>74</v>
      </c>
      <c r="AY1450" s="254" t="s">
        <v>135</v>
      </c>
    </row>
    <row r="1451" s="16" customFormat="1">
      <c r="A1451" s="16"/>
      <c r="B1451" s="266"/>
      <c r="C1451" s="267"/>
      <c r="D1451" s="235" t="s">
        <v>147</v>
      </c>
      <c r="E1451" s="268" t="s">
        <v>19</v>
      </c>
      <c r="F1451" s="269" t="s">
        <v>251</v>
      </c>
      <c r="G1451" s="267"/>
      <c r="H1451" s="270">
        <v>18.369999999999997</v>
      </c>
      <c r="I1451" s="271"/>
      <c r="J1451" s="267"/>
      <c r="K1451" s="267"/>
      <c r="L1451" s="272"/>
      <c r="M1451" s="273"/>
      <c r="N1451" s="274"/>
      <c r="O1451" s="274"/>
      <c r="P1451" s="274"/>
      <c r="Q1451" s="274"/>
      <c r="R1451" s="274"/>
      <c r="S1451" s="274"/>
      <c r="T1451" s="275"/>
      <c r="U1451" s="16"/>
      <c r="V1451" s="16"/>
      <c r="W1451" s="16"/>
      <c r="X1451" s="16"/>
      <c r="Y1451" s="16"/>
      <c r="Z1451" s="16"/>
      <c r="AA1451" s="16"/>
      <c r="AB1451" s="16"/>
      <c r="AC1451" s="16"/>
      <c r="AD1451" s="16"/>
      <c r="AE1451" s="16"/>
      <c r="AT1451" s="276" t="s">
        <v>147</v>
      </c>
      <c r="AU1451" s="276" t="s">
        <v>84</v>
      </c>
      <c r="AV1451" s="16" t="s">
        <v>157</v>
      </c>
      <c r="AW1451" s="16" t="s">
        <v>36</v>
      </c>
      <c r="AX1451" s="16" t="s">
        <v>74</v>
      </c>
      <c r="AY1451" s="276" t="s">
        <v>135</v>
      </c>
    </row>
    <row r="1452" s="15" customFormat="1">
      <c r="A1452" s="15"/>
      <c r="B1452" s="255"/>
      <c r="C1452" s="256"/>
      <c r="D1452" s="235" t="s">
        <v>147</v>
      </c>
      <c r="E1452" s="257" t="s">
        <v>19</v>
      </c>
      <c r="F1452" s="258" t="s">
        <v>152</v>
      </c>
      <c r="G1452" s="256"/>
      <c r="H1452" s="259">
        <v>83.863</v>
      </c>
      <c r="I1452" s="260"/>
      <c r="J1452" s="256"/>
      <c r="K1452" s="256"/>
      <c r="L1452" s="261"/>
      <c r="M1452" s="262"/>
      <c r="N1452" s="263"/>
      <c r="O1452" s="263"/>
      <c r="P1452" s="263"/>
      <c r="Q1452" s="263"/>
      <c r="R1452" s="263"/>
      <c r="S1452" s="263"/>
      <c r="T1452" s="264"/>
      <c r="U1452" s="15"/>
      <c r="V1452" s="15"/>
      <c r="W1452" s="15"/>
      <c r="X1452" s="15"/>
      <c r="Y1452" s="15"/>
      <c r="Z1452" s="15"/>
      <c r="AA1452" s="15"/>
      <c r="AB1452" s="15"/>
      <c r="AC1452" s="15"/>
      <c r="AD1452" s="15"/>
      <c r="AE1452" s="15"/>
      <c r="AT1452" s="265" t="s">
        <v>147</v>
      </c>
      <c r="AU1452" s="265" t="s">
        <v>84</v>
      </c>
      <c r="AV1452" s="15" t="s">
        <v>143</v>
      </c>
      <c r="AW1452" s="15" t="s">
        <v>36</v>
      </c>
      <c r="AX1452" s="15" t="s">
        <v>82</v>
      </c>
      <c r="AY1452" s="265" t="s">
        <v>135</v>
      </c>
    </row>
    <row r="1453" s="12" customFormat="1" ht="25.92" customHeight="1">
      <c r="A1453" s="12"/>
      <c r="B1453" s="199"/>
      <c r="C1453" s="200"/>
      <c r="D1453" s="201" t="s">
        <v>73</v>
      </c>
      <c r="E1453" s="202" t="s">
        <v>339</v>
      </c>
      <c r="F1453" s="202" t="s">
        <v>340</v>
      </c>
      <c r="G1453" s="200"/>
      <c r="H1453" s="200"/>
      <c r="I1453" s="203"/>
      <c r="J1453" s="204">
        <f>BK1453</f>
        <v>0</v>
      </c>
      <c r="K1453" s="200"/>
      <c r="L1453" s="205"/>
      <c r="M1453" s="206"/>
      <c r="N1453" s="207"/>
      <c r="O1453" s="207"/>
      <c r="P1453" s="208">
        <f>SUM(P1454:P1460)</f>
        <v>0</v>
      </c>
      <c r="Q1453" s="207"/>
      <c r="R1453" s="208">
        <f>SUM(R1454:R1460)</f>
        <v>0</v>
      </c>
      <c r="S1453" s="207"/>
      <c r="T1453" s="209">
        <f>SUM(T1454:T1460)</f>
        <v>0</v>
      </c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R1453" s="210" t="s">
        <v>174</v>
      </c>
      <c r="AT1453" s="211" t="s">
        <v>73</v>
      </c>
      <c r="AU1453" s="211" t="s">
        <v>74</v>
      </c>
      <c r="AY1453" s="210" t="s">
        <v>135</v>
      </c>
      <c r="BK1453" s="212">
        <f>SUM(BK1454:BK1460)</f>
        <v>0</v>
      </c>
    </row>
    <row r="1454" s="2" customFormat="1" ht="16.5" customHeight="1">
      <c r="A1454" s="41"/>
      <c r="B1454" s="42"/>
      <c r="C1454" s="215" t="s">
        <v>920</v>
      </c>
      <c r="D1454" s="215" t="s">
        <v>138</v>
      </c>
      <c r="E1454" s="216" t="s">
        <v>342</v>
      </c>
      <c r="F1454" s="217" t="s">
        <v>343</v>
      </c>
      <c r="G1454" s="218" t="s">
        <v>344</v>
      </c>
      <c r="H1454" s="277"/>
      <c r="I1454" s="220"/>
      <c r="J1454" s="221">
        <f>ROUND(I1454*H1454,2)</f>
        <v>0</v>
      </c>
      <c r="K1454" s="217" t="s">
        <v>19</v>
      </c>
      <c r="L1454" s="47"/>
      <c r="M1454" s="222" t="s">
        <v>19</v>
      </c>
      <c r="N1454" s="223" t="s">
        <v>45</v>
      </c>
      <c r="O1454" s="87"/>
      <c r="P1454" s="224">
        <f>O1454*H1454</f>
        <v>0</v>
      </c>
      <c r="Q1454" s="224">
        <v>0</v>
      </c>
      <c r="R1454" s="224">
        <f>Q1454*H1454</f>
        <v>0</v>
      </c>
      <c r="S1454" s="224">
        <v>0</v>
      </c>
      <c r="T1454" s="225">
        <f>S1454*H1454</f>
        <v>0</v>
      </c>
      <c r="U1454" s="41"/>
      <c r="V1454" s="41"/>
      <c r="W1454" s="41"/>
      <c r="X1454" s="41"/>
      <c r="Y1454" s="41"/>
      <c r="Z1454" s="41"/>
      <c r="AA1454" s="41"/>
      <c r="AB1454" s="41"/>
      <c r="AC1454" s="41"/>
      <c r="AD1454" s="41"/>
      <c r="AE1454" s="41"/>
      <c r="AR1454" s="226" t="s">
        <v>143</v>
      </c>
      <c r="AT1454" s="226" t="s">
        <v>138</v>
      </c>
      <c r="AU1454" s="226" t="s">
        <v>82</v>
      </c>
      <c r="AY1454" s="20" t="s">
        <v>135</v>
      </c>
      <c r="BE1454" s="227">
        <f>IF(N1454="základní",J1454,0)</f>
        <v>0</v>
      </c>
      <c r="BF1454" s="227">
        <f>IF(N1454="snížená",J1454,0)</f>
        <v>0</v>
      </c>
      <c r="BG1454" s="227">
        <f>IF(N1454="zákl. přenesená",J1454,0)</f>
        <v>0</v>
      </c>
      <c r="BH1454" s="227">
        <f>IF(N1454="sníž. přenesená",J1454,0)</f>
        <v>0</v>
      </c>
      <c r="BI1454" s="227">
        <f>IF(N1454="nulová",J1454,0)</f>
        <v>0</v>
      </c>
      <c r="BJ1454" s="20" t="s">
        <v>82</v>
      </c>
      <c r="BK1454" s="227">
        <f>ROUND(I1454*H1454,2)</f>
        <v>0</v>
      </c>
      <c r="BL1454" s="20" t="s">
        <v>143</v>
      </c>
      <c r="BM1454" s="226" t="s">
        <v>921</v>
      </c>
    </row>
    <row r="1455" s="2" customFormat="1" ht="16.5" customHeight="1">
      <c r="A1455" s="41"/>
      <c r="B1455" s="42"/>
      <c r="C1455" s="215" t="s">
        <v>922</v>
      </c>
      <c r="D1455" s="215" t="s">
        <v>138</v>
      </c>
      <c r="E1455" s="216" t="s">
        <v>347</v>
      </c>
      <c r="F1455" s="217" t="s">
        <v>348</v>
      </c>
      <c r="G1455" s="218" t="s">
        <v>344</v>
      </c>
      <c r="H1455" s="277"/>
      <c r="I1455" s="220"/>
      <c r="J1455" s="221">
        <f>ROUND(I1455*H1455,2)</f>
        <v>0</v>
      </c>
      <c r="K1455" s="217" t="s">
        <v>19</v>
      </c>
      <c r="L1455" s="47"/>
      <c r="M1455" s="222" t="s">
        <v>19</v>
      </c>
      <c r="N1455" s="223" t="s">
        <v>45</v>
      </c>
      <c r="O1455" s="87"/>
      <c r="P1455" s="224">
        <f>O1455*H1455</f>
        <v>0</v>
      </c>
      <c r="Q1455" s="224">
        <v>0</v>
      </c>
      <c r="R1455" s="224">
        <f>Q1455*H1455</f>
        <v>0</v>
      </c>
      <c r="S1455" s="224">
        <v>0</v>
      </c>
      <c r="T1455" s="225">
        <f>S1455*H1455</f>
        <v>0</v>
      </c>
      <c r="U1455" s="41"/>
      <c r="V1455" s="41"/>
      <c r="W1455" s="41"/>
      <c r="X1455" s="41"/>
      <c r="Y1455" s="41"/>
      <c r="Z1455" s="41"/>
      <c r="AA1455" s="41"/>
      <c r="AB1455" s="41"/>
      <c r="AC1455" s="41"/>
      <c r="AD1455" s="41"/>
      <c r="AE1455" s="41"/>
      <c r="AR1455" s="226" t="s">
        <v>143</v>
      </c>
      <c r="AT1455" s="226" t="s">
        <v>138</v>
      </c>
      <c r="AU1455" s="226" t="s">
        <v>82</v>
      </c>
      <c r="AY1455" s="20" t="s">
        <v>135</v>
      </c>
      <c r="BE1455" s="227">
        <f>IF(N1455="základní",J1455,0)</f>
        <v>0</v>
      </c>
      <c r="BF1455" s="227">
        <f>IF(N1455="snížená",J1455,0)</f>
        <v>0</v>
      </c>
      <c r="BG1455" s="227">
        <f>IF(N1455="zákl. přenesená",J1455,0)</f>
        <v>0</v>
      </c>
      <c r="BH1455" s="227">
        <f>IF(N1455="sníž. přenesená",J1455,0)</f>
        <v>0</v>
      </c>
      <c r="BI1455" s="227">
        <f>IF(N1455="nulová",J1455,0)</f>
        <v>0</v>
      </c>
      <c r="BJ1455" s="20" t="s">
        <v>82</v>
      </c>
      <c r="BK1455" s="227">
        <f>ROUND(I1455*H1455,2)</f>
        <v>0</v>
      </c>
      <c r="BL1455" s="20" t="s">
        <v>143</v>
      </c>
      <c r="BM1455" s="226" t="s">
        <v>923</v>
      </c>
    </row>
    <row r="1456" s="2" customFormat="1" ht="16.5" customHeight="1">
      <c r="A1456" s="41"/>
      <c r="B1456" s="42"/>
      <c r="C1456" s="215" t="s">
        <v>924</v>
      </c>
      <c r="D1456" s="215" t="s">
        <v>138</v>
      </c>
      <c r="E1456" s="216" t="s">
        <v>925</v>
      </c>
      <c r="F1456" s="217" t="s">
        <v>926</v>
      </c>
      <c r="G1456" s="218" t="s">
        <v>303</v>
      </c>
      <c r="H1456" s="219">
        <v>1</v>
      </c>
      <c r="I1456" s="220"/>
      <c r="J1456" s="221">
        <f>ROUND(I1456*H1456,2)</f>
        <v>0</v>
      </c>
      <c r="K1456" s="217" t="s">
        <v>19</v>
      </c>
      <c r="L1456" s="47"/>
      <c r="M1456" s="222" t="s">
        <v>19</v>
      </c>
      <c r="N1456" s="223" t="s">
        <v>45</v>
      </c>
      <c r="O1456" s="87"/>
      <c r="P1456" s="224">
        <f>O1456*H1456</f>
        <v>0</v>
      </c>
      <c r="Q1456" s="224">
        <v>0</v>
      </c>
      <c r="R1456" s="224">
        <f>Q1456*H1456</f>
        <v>0</v>
      </c>
      <c r="S1456" s="224">
        <v>0</v>
      </c>
      <c r="T1456" s="225">
        <f>S1456*H1456</f>
        <v>0</v>
      </c>
      <c r="U1456" s="41"/>
      <c r="V1456" s="41"/>
      <c r="W1456" s="41"/>
      <c r="X1456" s="41"/>
      <c r="Y1456" s="41"/>
      <c r="Z1456" s="41"/>
      <c r="AA1456" s="41"/>
      <c r="AB1456" s="41"/>
      <c r="AC1456" s="41"/>
      <c r="AD1456" s="41"/>
      <c r="AE1456" s="41"/>
      <c r="AR1456" s="226" t="s">
        <v>143</v>
      </c>
      <c r="AT1456" s="226" t="s">
        <v>138</v>
      </c>
      <c r="AU1456" s="226" t="s">
        <v>82</v>
      </c>
      <c r="AY1456" s="20" t="s">
        <v>135</v>
      </c>
      <c r="BE1456" s="227">
        <f>IF(N1456="základní",J1456,0)</f>
        <v>0</v>
      </c>
      <c r="BF1456" s="227">
        <f>IF(N1456="snížená",J1456,0)</f>
        <v>0</v>
      </c>
      <c r="BG1456" s="227">
        <f>IF(N1456="zákl. přenesená",J1456,0)</f>
        <v>0</v>
      </c>
      <c r="BH1456" s="227">
        <f>IF(N1456="sníž. přenesená",J1456,0)</f>
        <v>0</v>
      </c>
      <c r="BI1456" s="227">
        <f>IF(N1456="nulová",J1456,0)</f>
        <v>0</v>
      </c>
      <c r="BJ1456" s="20" t="s">
        <v>82</v>
      </c>
      <c r="BK1456" s="227">
        <f>ROUND(I1456*H1456,2)</f>
        <v>0</v>
      </c>
      <c r="BL1456" s="20" t="s">
        <v>143</v>
      </c>
      <c r="BM1456" s="226" t="s">
        <v>927</v>
      </c>
    </row>
    <row r="1457" s="2" customFormat="1" ht="24.15" customHeight="1">
      <c r="A1457" s="41"/>
      <c r="B1457" s="42"/>
      <c r="C1457" s="215" t="s">
        <v>928</v>
      </c>
      <c r="D1457" s="215" t="s">
        <v>138</v>
      </c>
      <c r="E1457" s="216" t="s">
        <v>929</v>
      </c>
      <c r="F1457" s="217" t="s">
        <v>930</v>
      </c>
      <c r="G1457" s="218" t="s">
        <v>303</v>
      </c>
      <c r="H1457" s="219">
        <v>1</v>
      </c>
      <c r="I1457" s="220"/>
      <c r="J1457" s="221">
        <f>ROUND(I1457*H1457,2)</f>
        <v>0</v>
      </c>
      <c r="K1457" s="217" t="s">
        <v>19</v>
      </c>
      <c r="L1457" s="47"/>
      <c r="M1457" s="222" t="s">
        <v>19</v>
      </c>
      <c r="N1457" s="223" t="s">
        <v>45</v>
      </c>
      <c r="O1457" s="87"/>
      <c r="P1457" s="224">
        <f>O1457*H1457</f>
        <v>0</v>
      </c>
      <c r="Q1457" s="224">
        <v>0</v>
      </c>
      <c r="R1457" s="224">
        <f>Q1457*H1457</f>
        <v>0</v>
      </c>
      <c r="S1457" s="224">
        <v>0</v>
      </c>
      <c r="T1457" s="225">
        <f>S1457*H1457</f>
        <v>0</v>
      </c>
      <c r="U1457" s="41"/>
      <c r="V1457" s="41"/>
      <c r="W1457" s="41"/>
      <c r="X1457" s="41"/>
      <c r="Y1457" s="41"/>
      <c r="Z1457" s="41"/>
      <c r="AA1457" s="41"/>
      <c r="AB1457" s="41"/>
      <c r="AC1457" s="41"/>
      <c r="AD1457" s="41"/>
      <c r="AE1457" s="41"/>
      <c r="AR1457" s="226" t="s">
        <v>143</v>
      </c>
      <c r="AT1457" s="226" t="s">
        <v>138</v>
      </c>
      <c r="AU1457" s="226" t="s">
        <v>82</v>
      </c>
      <c r="AY1457" s="20" t="s">
        <v>135</v>
      </c>
      <c r="BE1457" s="227">
        <f>IF(N1457="základní",J1457,0)</f>
        <v>0</v>
      </c>
      <c r="BF1457" s="227">
        <f>IF(N1457="snížená",J1457,0)</f>
        <v>0</v>
      </c>
      <c r="BG1457" s="227">
        <f>IF(N1457="zákl. přenesená",J1457,0)</f>
        <v>0</v>
      </c>
      <c r="BH1457" s="227">
        <f>IF(N1457="sníž. přenesená",J1457,0)</f>
        <v>0</v>
      </c>
      <c r="BI1457" s="227">
        <f>IF(N1457="nulová",J1457,0)</f>
        <v>0</v>
      </c>
      <c r="BJ1457" s="20" t="s">
        <v>82</v>
      </c>
      <c r="BK1457" s="227">
        <f>ROUND(I1457*H1457,2)</f>
        <v>0</v>
      </c>
      <c r="BL1457" s="20" t="s">
        <v>143</v>
      </c>
      <c r="BM1457" s="226" t="s">
        <v>931</v>
      </c>
    </row>
    <row r="1458" s="2" customFormat="1" ht="16.5" customHeight="1">
      <c r="A1458" s="41"/>
      <c r="B1458" s="42"/>
      <c r="C1458" s="215" t="s">
        <v>932</v>
      </c>
      <c r="D1458" s="215" t="s">
        <v>138</v>
      </c>
      <c r="E1458" s="216" t="s">
        <v>933</v>
      </c>
      <c r="F1458" s="217" t="s">
        <v>934</v>
      </c>
      <c r="G1458" s="218" t="s">
        <v>303</v>
      </c>
      <c r="H1458" s="219">
        <v>1</v>
      </c>
      <c r="I1458" s="220"/>
      <c r="J1458" s="221">
        <f>ROUND(I1458*H1458,2)</f>
        <v>0</v>
      </c>
      <c r="K1458" s="217" t="s">
        <v>19</v>
      </c>
      <c r="L1458" s="47"/>
      <c r="M1458" s="222" t="s">
        <v>19</v>
      </c>
      <c r="N1458" s="223" t="s">
        <v>45</v>
      </c>
      <c r="O1458" s="87"/>
      <c r="P1458" s="224">
        <f>O1458*H1458</f>
        <v>0</v>
      </c>
      <c r="Q1458" s="224">
        <v>0</v>
      </c>
      <c r="R1458" s="224">
        <f>Q1458*H1458</f>
        <v>0</v>
      </c>
      <c r="S1458" s="224">
        <v>0</v>
      </c>
      <c r="T1458" s="225">
        <f>S1458*H1458</f>
        <v>0</v>
      </c>
      <c r="U1458" s="41"/>
      <c r="V1458" s="41"/>
      <c r="W1458" s="41"/>
      <c r="X1458" s="41"/>
      <c r="Y1458" s="41"/>
      <c r="Z1458" s="41"/>
      <c r="AA1458" s="41"/>
      <c r="AB1458" s="41"/>
      <c r="AC1458" s="41"/>
      <c r="AD1458" s="41"/>
      <c r="AE1458" s="41"/>
      <c r="AR1458" s="226" t="s">
        <v>143</v>
      </c>
      <c r="AT1458" s="226" t="s">
        <v>138</v>
      </c>
      <c r="AU1458" s="226" t="s">
        <v>82</v>
      </c>
      <c r="AY1458" s="20" t="s">
        <v>135</v>
      </c>
      <c r="BE1458" s="227">
        <f>IF(N1458="základní",J1458,0)</f>
        <v>0</v>
      </c>
      <c r="BF1458" s="227">
        <f>IF(N1458="snížená",J1458,0)</f>
        <v>0</v>
      </c>
      <c r="BG1458" s="227">
        <f>IF(N1458="zákl. přenesená",J1458,0)</f>
        <v>0</v>
      </c>
      <c r="BH1458" s="227">
        <f>IF(N1458="sníž. přenesená",J1458,0)</f>
        <v>0</v>
      </c>
      <c r="BI1458" s="227">
        <f>IF(N1458="nulová",J1458,0)</f>
        <v>0</v>
      </c>
      <c r="BJ1458" s="20" t="s">
        <v>82</v>
      </c>
      <c r="BK1458" s="227">
        <f>ROUND(I1458*H1458,2)</f>
        <v>0</v>
      </c>
      <c r="BL1458" s="20" t="s">
        <v>143</v>
      </c>
      <c r="BM1458" s="226" t="s">
        <v>935</v>
      </c>
    </row>
    <row r="1459" s="2" customFormat="1" ht="33" customHeight="1">
      <c r="A1459" s="41"/>
      <c r="B1459" s="42"/>
      <c r="C1459" s="215" t="s">
        <v>936</v>
      </c>
      <c r="D1459" s="215" t="s">
        <v>138</v>
      </c>
      <c r="E1459" s="216" t="s">
        <v>937</v>
      </c>
      <c r="F1459" s="217" t="s">
        <v>938</v>
      </c>
      <c r="G1459" s="218" t="s">
        <v>303</v>
      </c>
      <c r="H1459" s="219">
        <v>1</v>
      </c>
      <c r="I1459" s="220"/>
      <c r="J1459" s="221">
        <f>ROUND(I1459*H1459,2)</f>
        <v>0</v>
      </c>
      <c r="K1459" s="217" t="s">
        <v>19</v>
      </c>
      <c r="L1459" s="47"/>
      <c r="M1459" s="222" t="s">
        <v>19</v>
      </c>
      <c r="N1459" s="223" t="s">
        <v>45</v>
      </c>
      <c r="O1459" s="87"/>
      <c r="P1459" s="224">
        <f>O1459*H1459</f>
        <v>0</v>
      </c>
      <c r="Q1459" s="224">
        <v>0</v>
      </c>
      <c r="R1459" s="224">
        <f>Q1459*H1459</f>
        <v>0</v>
      </c>
      <c r="S1459" s="224">
        <v>0</v>
      </c>
      <c r="T1459" s="225">
        <f>S1459*H1459</f>
        <v>0</v>
      </c>
      <c r="U1459" s="41"/>
      <c r="V1459" s="41"/>
      <c r="W1459" s="41"/>
      <c r="X1459" s="41"/>
      <c r="Y1459" s="41"/>
      <c r="Z1459" s="41"/>
      <c r="AA1459" s="41"/>
      <c r="AB1459" s="41"/>
      <c r="AC1459" s="41"/>
      <c r="AD1459" s="41"/>
      <c r="AE1459" s="41"/>
      <c r="AR1459" s="226" t="s">
        <v>143</v>
      </c>
      <c r="AT1459" s="226" t="s">
        <v>138</v>
      </c>
      <c r="AU1459" s="226" t="s">
        <v>82</v>
      </c>
      <c r="AY1459" s="20" t="s">
        <v>135</v>
      </c>
      <c r="BE1459" s="227">
        <f>IF(N1459="základní",J1459,0)</f>
        <v>0</v>
      </c>
      <c r="BF1459" s="227">
        <f>IF(N1459="snížená",J1459,0)</f>
        <v>0</v>
      </c>
      <c r="BG1459" s="227">
        <f>IF(N1459="zákl. přenesená",J1459,0)</f>
        <v>0</v>
      </c>
      <c r="BH1459" s="227">
        <f>IF(N1459="sníž. přenesená",J1459,0)</f>
        <v>0</v>
      </c>
      <c r="BI1459" s="227">
        <f>IF(N1459="nulová",J1459,0)</f>
        <v>0</v>
      </c>
      <c r="BJ1459" s="20" t="s">
        <v>82</v>
      </c>
      <c r="BK1459" s="227">
        <f>ROUND(I1459*H1459,2)</f>
        <v>0</v>
      </c>
      <c r="BL1459" s="20" t="s">
        <v>143</v>
      </c>
      <c r="BM1459" s="226" t="s">
        <v>939</v>
      </c>
    </row>
    <row r="1460" s="2" customFormat="1" ht="16.5" customHeight="1">
      <c r="A1460" s="41"/>
      <c r="B1460" s="42"/>
      <c r="C1460" s="215" t="s">
        <v>940</v>
      </c>
      <c r="D1460" s="215" t="s">
        <v>138</v>
      </c>
      <c r="E1460" s="216" t="s">
        <v>941</v>
      </c>
      <c r="F1460" s="217" t="s">
        <v>942</v>
      </c>
      <c r="G1460" s="218" t="s">
        <v>303</v>
      </c>
      <c r="H1460" s="219">
        <v>1</v>
      </c>
      <c r="I1460" s="220"/>
      <c r="J1460" s="221">
        <f>ROUND(I1460*H1460,2)</f>
        <v>0</v>
      </c>
      <c r="K1460" s="217" t="s">
        <v>19</v>
      </c>
      <c r="L1460" s="47"/>
      <c r="M1460" s="278" t="s">
        <v>19</v>
      </c>
      <c r="N1460" s="279" t="s">
        <v>45</v>
      </c>
      <c r="O1460" s="280"/>
      <c r="P1460" s="281">
        <f>O1460*H1460</f>
        <v>0</v>
      </c>
      <c r="Q1460" s="281">
        <v>0</v>
      </c>
      <c r="R1460" s="281">
        <f>Q1460*H1460</f>
        <v>0</v>
      </c>
      <c r="S1460" s="281">
        <v>0</v>
      </c>
      <c r="T1460" s="282">
        <f>S1460*H1460</f>
        <v>0</v>
      </c>
      <c r="U1460" s="41"/>
      <c r="V1460" s="41"/>
      <c r="W1460" s="41"/>
      <c r="X1460" s="41"/>
      <c r="Y1460" s="41"/>
      <c r="Z1460" s="41"/>
      <c r="AA1460" s="41"/>
      <c r="AB1460" s="41"/>
      <c r="AC1460" s="41"/>
      <c r="AD1460" s="41"/>
      <c r="AE1460" s="41"/>
      <c r="AR1460" s="226" t="s">
        <v>143</v>
      </c>
      <c r="AT1460" s="226" t="s">
        <v>138</v>
      </c>
      <c r="AU1460" s="226" t="s">
        <v>82</v>
      </c>
      <c r="AY1460" s="20" t="s">
        <v>135</v>
      </c>
      <c r="BE1460" s="227">
        <f>IF(N1460="základní",J1460,0)</f>
        <v>0</v>
      </c>
      <c r="BF1460" s="227">
        <f>IF(N1460="snížená",J1460,0)</f>
        <v>0</v>
      </c>
      <c r="BG1460" s="227">
        <f>IF(N1460="zákl. přenesená",J1460,0)</f>
        <v>0</v>
      </c>
      <c r="BH1460" s="227">
        <f>IF(N1460="sníž. přenesená",J1460,0)</f>
        <v>0</v>
      </c>
      <c r="BI1460" s="227">
        <f>IF(N1460="nulová",J1460,0)</f>
        <v>0</v>
      </c>
      <c r="BJ1460" s="20" t="s">
        <v>82</v>
      </c>
      <c r="BK1460" s="227">
        <f>ROUND(I1460*H1460,2)</f>
        <v>0</v>
      </c>
      <c r="BL1460" s="20" t="s">
        <v>143</v>
      </c>
      <c r="BM1460" s="226" t="s">
        <v>943</v>
      </c>
    </row>
    <row r="1461" s="2" customFormat="1" ht="6.96" customHeight="1">
      <c r="A1461" s="41"/>
      <c r="B1461" s="62"/>
      <c r="C1461" s="63"/>
      <c r="D1461" s="63"/>
      <c r="E1461" s="63"/>
      <c r="F1461" s="63"/>
      <c r="G1461" s="63"/>
      <c r="H1461" s="63"/>
      <c r="I1461" s="63"/>
      <c r="J1461" s="63"/>
      <c r="K1461" s="63"/>
      <c r="L1461" s="47"/>
      <c r="M1461" s="41"/>
      <c r="O1461" s="41"/>
      <c r="P1461" s="41"/>
      <c r="Q1461" s="41"/>
      <c r="R1461" s="41"/>
      <c r="S1461" s="41"/>
      <c r="T1461" s="41"/>
      <c r="U1461" s="41"/>
      <c r="V1461" s="41"/>
      <c r="W1461" s="41"/>
      <c r="X1461" s="41"/>
      <c r="Y1461" s="41"/>
      <c r="Z1461" s="41"/>
      <c r="AA1461" s="41"/>
      <c r="AB1461" s="41"/>
      <c r="AC1461" s="41"/>
      <c r="AD1461" s="41"/>
      <c r="AE1461" s="41"/>
    </row>
  </sheetData>
  <sheetProtection sheet="1" autoFilter="0" formatColumns="0" formatRows="0" objects="1" scenarios="1" spinCount="100000" saltValue="WWFNTueLL97M9jpCEfqSlMXFa9+okUuJlEOitwVTEF+bzdTiXYH88piS38s/p0X4OCR+zKn9EoR9doiW5Pe7/w==" hashValue="FJDLNTMQ5ESjhisdsdF4XYc5yS2hQP1/x89bflxRSRDqWq55uiWZC3iggkOhvq4nd5MtIYea9gsx/sbtkyxxxw==" algorithmName="SHA-512" password="CC35"/>
  <autoFilter ref="C94:K1460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6_01/310002111"/>
    <hyperlink ref="F111" r:id="rId2" display="https://podminky.urs.cz/item/CS_URS_2026_01/310238211"/>
    <hyperlink ref="F116" r:id="rId3" display="https://podminky.urs.cz/item/CS_URS_2026_01/317142422"/>
    <hyperlink ref="F121" r:id="rId4" display="https://podminky.urs.cz/item/CS_URS_2026_01/317234410"/>
    <hyperlink ref="F127" r:id="rId5" display="https://podminky.urs.cz/item/CS_URS_2026_01/317944323"/>
    <hyperlink ref="F133" r:id="rId6" display="https://podminky.urs.cz/item/CS_URS_2026_01/342272225"/>
    <hyperlink ref="F144" r:id="rId7" display="https://podminky.urs.cz/item/CS_URS_2026_01/342291121"/>
    <hyperlink ref="F150" r:id="rId8" display="https://podminky.urs.cz/item/CS_URS_2026_01/612131101"/>
    <hyperlink ref="F175" r:id="rId9" display="https://podminky.urs.cz/item/CS_URS_2026_01/612131121"/>
    <hyperlink ref="F206" r:id="rId10" display="https://podminky.urs.cz/item/CS_URS_2026_01/612142001"/>
    <hyperlink ref="F235" r:id="rId11" display="https://podminky.urs.cz/item/CS_URS_2026_01/612321111"/>
    <hyperlink ref="F260" r:id="rId12" display="https://podminky.urs.cz/item/CS_URS_2026_01/612321131"/>
    <hyperlink ref="F296" r:id="rId13" display="https://podminky.urs.cz/item/CS_URS_2026_01/619991005"/>
    <hyperlink ref="F303" r:id="rId14" display="https://podminky.urs.cz/item/CS_URS_2026_01/619991015"/>
    <hyperlink ref="F308" r:id="rId15" display="https://podminky.urs.cz/item/CS_URS_2026_01/622143004"/>
    <hyperlink ref="F322" r:id="rId16" display="https://podminky.urs.cz/item/CS_URS_2026_01/631362021"/>
    <hyperlink ref="F343" r:id="rId17" display="https://podminky.urs.cz/item/CS_URS_2026_01/632451456"/>
    <hyperlink ref="F363" r:id="rId18" display="https://podminky.urs.cz/item/CS_URS_2026_01/632459175"/>
    <hyperlink ref="F383" r:id="rId19" display="https://podminky.urs.cz/item/CS_URS_2026_01/632481213"/>
    <hyperlink ref="F403" r:id="rId20" display="https://podminky.urs.cz/item/CS_URS_2026_01/634112123"/>
    <hyperlink ref="F426" r:id="rId21" display="https://podminky.urs.cz/item/CS_URS_2026_01/642942111"/>
    <hyperlink ref="F469" r:id="rId22" display="https://podminky.urs.cz/item/CS_URS_2026_01/949101111"/>
    <hyperlink ref="F474" r:id="rId23" display="https://podminky.urs.cz/item/CS_URS_2026_01/952901111"/>
    <hyperlink ref="F480" r:id="rId24" display="https://podminky.urs.cz/item/CS_URS_2026_01/998018001"/>
    <hyperlink ref="F484" r:id="rId25" display="https://podminky.urs.cz/item/CS_URS_2026_01/711111001"/>
    <hyperlink ref="F494" r:id="rId26" display="https://podminky.urs.cz/item/CS_URS_2026_01/711141559"/>
    <hyperlink ref="F504" r:id="rId27" display="https://podminky.urs.cz/item/CS_URS_2026_01/998711121"/>
    <hyperlink ref="F507" r:id="rId28" display="https://podminky.urs.cz/item/CS_URS_2026_01/713121111"/>
    <hyperlink ref="F547" r:id="rId29" display="https://podminky.urs.cz/item/CS_URS_2026_01/998713121"/>
    <hyperlink ref="F550" r:id="rId30" display="https://podminky.urs.cz/item/CS_URS_2026_01/761114111"/>
    <hyperlink ref="F558" r:id="rId31" display="https://podminky.urs.cz/item/CS_URS_2026_01/998761121"/>
    <hyperlink ref="F561" r:id="rId32" display="https://podminky.urs.cz/item/CS_URS_2026_01/763121590"/>
    <hyperlink ref="F573" r:id="rId33" display="https://podminky.urs.cz/item/CS_URS_2026_01/763121714"/>
    <hyperlink ref="F589" r:id="rId34" display="https://podminky.urs.cz/item/CS_URS_2026_01/763121761"/>
    <hyperlink ref="F605" r:id="rId35" display="https://podminky.urs.cz/item/CS_URS_2026_01/763131451"/>
    <hyperlink ref="F625" r:id="rId36" display="https://podminky.urs.cz/item/CS_URS_2026_01/763131714"/>
    <hyperlink ref="F645" r:id="rId37" display="https://podminky.urs.cz/item/CS_URS_2026_01/763131771"/>
    <hyperlink ref="F665" r:id="rId38" display="https://podminky.urs.cz/item/CS_URS_2026_01/763173113"/>
    <hyperlink ref="F688" r:id="rId39" display="https://podminky.urs.cz/item/CS_URS_2026_01/763411111"/>
    <hyperlink ref="F700" r:id="rId40" display="https://podminky.urs.cz/item/CS_URS_2026_01/763411121"/>
    <hyperlink ref="F708" r:id="rId41" display="https://podminky.urs.cz/item/CS_URS_2026_01/998763331"/>
    <hyperlink ref="F711" r:id="rId42" display="https://podminky.urs.cz/item/CS_URS_2026_01/766660001"/>
    <hyperlink ref="F753" r:id="rId43" display="https://podminky.urs.cz/item/CS_URS_2026_01/766660729"/>
    <hyperlink ref="F811" r:id="rId44" display="https://podminky.urs.cz/item/CS_URS_2026_01/766660751"/>
    <hyperlink ref="F850" r:id="rId45" display="https://podminky.urs.cz/item/CS_URS_2026_01/766660752"/>
    <hyperlink ref="F889" r:id="rId46" display="https://podminky.urs.cz/item/CS_URS_2026_01/766694116"/>
    <hyperlink ref="F904" r:id="rId47" display="https://podminky.urs.cz/item/CS_URS_2026_01/998766121"/>
    <hyperlink ref="F907" r:id="rId48" display="https://podminky.urs.cz/item/CS_URS_2026_01/771121011"/>
    <hyperlink ref="F927" r:id="rId49" display="https://podminky.urs.cz/item/CS_URS_2026_01/771151022"/>
    <hyperlink ref="F947" r:id="rId50" display="https://podminky.urs.cz/item/CS_URS_2026_01/771574416"/>
    <hyperlink ref="F987" r:id="rId51" display="https://podminky.urs.cz/item/CS_URS_2026_01/771591112"/>
    <hyperlink ref="F1007" r:id="rId52" display="https://podminky.urs.cz/item/CS_URS_2026_01/771591241"/>
    <hyperlink ref="F1025" r:id="rId53" display="https://podminky.urs.cz/item/CS_URS_2026_01/771591264"/>
    <hyperlink ref="F1054" r:id="rId54" display="https://podminky.urs.cz/item/CS_URS_2026_01/998771121"/>
    <hyperlink ref="F1057" r:id="rId55" display="https://podminky.urs.cz/item/CS_URS_2026_01/781121011"/>
    <hyperlink ref="F1090" r:id="rId56" display="https://podminky.urs.cz/item/CS_URS_2026_01/781131112"/>
    <hyperlink ref="F1123" r:id="rId57" display="https://podminky.urs.cz/item/CS_URS_2026_01/781131232"/>
    <hyperlink ref="F1145" r:id="rId58" display="https://podminky.urs.cz/item/CS_URS_2026_01/781472218"/>
    <hyperlink ref="F1211" r:id="rId59" display="https://podminky.urs.cz/item/CS_URS_2026_01/781491011"/>
    <hyperlink ref="F1235" r:id="rId60" display="https://podminky.urs.cz/item/CS_URS_2026_01/781492211"/>
    <hyperlink ref="F1267" r:id="rId61" display="https://podminky.urs.cz/item/CS_URS_2026_01/781492251"/>
    <hyperlink ref="F1323" r:id="rId62" display="https://podminky.urs.cz/item/CS_URS_2026_01/998781121"/>
    <hyperlink ref="F1326" r:id="rId63" display="https://podminky.urs.cz/item/CS_URS_2026_01/783301401"/>
    <hyperlink ref="F1349" r:id="rId64" display="https://podminky.urs.cz/item/CS_URS_2026_01/783314101"/>
    <hyperlink ref="F1372" r:id="rId65" display="https://podminky.urs.cz/item/CS_URS_2026_01/783317101"/>
    <hyperlink ref="F1400" r:id="rId66" display="https://podminky.urs.cz/item/CS_URS_2026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84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sociálního zařízení hasičské zbrojnice Lhota u Choryně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944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945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946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30. 1. 2026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30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32</v>
      </c>
      <c r="E22" s="41"/>
      <c r="F22" s="41"/>
      <c r="G22" s="41"/>
      <c r="H22" s="41"/>
      <c r="I22" s="145" t="s">
        <v>26</v>
      </c>
      <c r="J22" s="136" t="s">
        <v>33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34</v>
      </c>
      <c r="F23" s="41"/>
      <c r="G23" s="41"/>
      <c r="H23" s="41"/>
      <c r="I23" s="145" t="s">
        <v>29</v>
      </c>
      <c r="J23" s="136" t="s">
        <v>35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37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38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40</v>
      </c>
      <c r="E32" s="41"/>
      <c r="F32" s="41"/>
      <c r="G32" s="41"/>
      <c r="H32" s="41"/>
      <c r="I32" s="41"/>
      <c r="J32" s="156">
        <f>ROUND(J96,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42</v>
      </c>
      <c r="G34" s="41"/>
      <c r="H34" s="41"/>
      <c r="I34" s="157" t="s">
        <v>41</v>
      </c>
      <c r="J34" s="157" t="s">
        <v>43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44</v>
      </c>
      <c r="E35" s="145" t="s">
        <v>45</v>
      </c>
      <c r="F35" s="159">
        <f>ROUND((SUM(BE96:BE434)),  2)</f>
        <v>0</v>
      </c>
      <c r="G35" s="41"/>
      <c r="H35" s="41"/>
      <c r="I35" s="160">
        <v>0.20999999999999999</v>
      </c>
      <c r="J35" s="159">
        <f>ROUND(((SUM(BE96:BE434))*I35),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46</v>
      </c>
      <c r="F36" s="159">
        <f>ROUND((SUM(BF96:BF434)),  2)</f>
        <v>0</v>
      </c>
      <c r="G36" s="41"/>
      <c r="H36" s="41"/>
      <c r="I36" s="160">
        <v>0.12</v>
      </c>
      <c r="J36" s="159">
        <f>ROUND(((SUM(BF96:BF434))*I36),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ROUND((SUM(BG96:BG434)),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48</v>
      </c>
      <c r="F38" s="159">
        <f>ROUND((SUM(BH96:BH434)),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49</v>
      </c>
      <c r="F39" s="159">
        <f>ROUND((SUM(BI96:BI434)),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50</v>
      </c>
      <c r="E41" s="163"/>
      <c r="F41" s="163"/>
      <c r="G41" s="164" t="s">
        <v>51</v>
      </c>
      <c r="H41" s="165" t="s">
        <v>52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Rekonstrukce sociálního zařízení hasičské zbrojnice Lhota u Choryně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944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945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031 - Zdravotechnika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30. 1. 2026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Město Valašské Meziříčí, Náměstí 7/5,757 01 VM</v>
      </c>
      <c r="G58" s="43"/>
      <c r="H58" s="43"/>
      <c r="I58" s="35" t="s">
        <v>32</v>
      </c>
      <c r="J58" s="39" t="str">
        <f>E23</f>
        <v>TYKO atelier,Kouty 1413, Valašské Meziříčí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30</v>
      </c>
      <c r="D59" s="43"/>
      <c r="E59" s="43"/>
      <c r="F59" s="30" t="str">
        <f>IF(E20="","",E20)</f>
        <v>Vyplň údaj</v>
      </c>
      <c r="G59" s="43"/>
      <c r="H59" s="43"/>
      <c r="I59" s="35" t="s">
        <v>37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108</v>
      </c>
      <c r="D61" s="174"/>
      <c r="E61" s="174"/>
      <c r="F61" s="174"/>
      <c r="G61" s="174"/>
      <c r="H61" s="174"/>
      <c r="I61" s="174"/>
      <c r="J61" s="175" t="s">
        <v>109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72</v>
      </c>
      <c r="D63" s="43"/>
      <c r="E63" s="43"/>
      <c r="F63" s="43"/>
      <c r="G63" s="43"/>
      <c r="H63" s="43"/>
      <c r="I63" s="43"/>
      <c r="J63" s="105">
        <f>J96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110</v>
      </c>
    </row>
    <row r="64" s="9" customFormat="1" ht="24.96" customHeight="1">
      <c r="A64" s="9"/>
      <c r="B64" s="177"/>
      <c r="C64" s="178"/>
      <c r="D64" s="179" t="s">
        <v>111</v>
      </c>
      <c r="E64" s="180"/>
      <c r="F64" s="180"/>
      <c r="G64" s="180"/>
      <c r="H64" s="180"/>
      <c r="I64" s="180"/>
      <c r="J64" s="181">
        <f>J97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352</v>
      </c>
      <c r="E65" s="185"/>
      <c r="F65" s="185"/>
      <c r="G65" s="185"/>
      <c r="H65" s="185"/>
      <c r="I65" s="185"/>
      <c r="J65" s="186">
        <f>J98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112</v>
      </c>
      <c r="E66" s="185"/>
      <c r="F66" s="185"/>
      <c r="G66" s="185"/>
      <c r="H66" s="185"/>
      <c r="I66" s="185"/>
      <c r="J66" s="186">
        <f>J104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113</v>
      </c>
      <c r="E67" s="185"/>
      <c r="F67" s="185"/>
      <c r="G67" s="185"/>
      <c r="H67" s="185"/>
      <c r="I67" s="185"/>
      <c r="J67" s="186">
        <f>J120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114</v>
      </c>
      <c r="E68" s="185"/>
      <c r="F68" s="185"/>
      <c r="G68" s="185"/>
      <c r="H68" s="185"/>
      <c r="I68" s="185"/>
      <c r="J68" s="186">
        <f>J129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7"/>
      <c r="C69" s="178"/>
      <c r="D69" s="179" t="s">
        <v>115</v>
      </c>
      <c r="E69" s="180"/>
      <c r="F69" s="180"/>
      <c r="G69" s="180"/>
      <c r="H69" s="180"/>
      <c r="I69" s="180"/>
      <c r="J69" s="181">
        <f>J132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3"/>
      <c r="C70" s="128"/>
      <c r="D70" s="184" t="s">
        <v>947</v>
      </c>
      <c r="E70" s="185"/>
      <c r="F70" s="185"/>
      <c r="G70" s="185"/>
      <c r="H70" s="185"/>
      <c r="I70" s="185"/>
      <c r="J70" s="186">
        <f>J133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948</v>
      </c>
      <c r="E71" s="185"/>
      <c r="F71" s="185"/>
      <c r="G71" s="185"/>
      <c r="H71" s="185"/>
      <c r="I71" s="185"/>
      <c r="J71" s="186">
        <f>J142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116</v>
      </c>
      <c r="E72" s="185"/>
      <c r="F72" s="185"/>
      <c r="G72" s="185"/>
      <c r="H72" s="185"/>
      <c r="I72" s="185"/>
      <c r="J72" s="186">
        <f>J187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949</v>
      </c>
      <c r="E73" s="185"/>
      <c r="F73" s="185"/>
      <c r="G73" s="185"/>
      <c r="H73" s="185"/>
      <c r="I73" s="185"/>
      <c r="J73" s="186">
        <f>J394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7"/>
      <c r="C74" s="178"/>
      <c r="D74" s="179" t="s">
        <v>119</v>
      </c>
      <c r="E74" s="180"/>
      <c r="F74" s="180"/>
      <c r="G74" s="180"/>
      <c r="H74" s="180"/>
      <c r="I74" s="180"/>
      <c r="J74" s="181">
        <f>J433</f>
        <v>0</v>
      </c>
      <c r="K74" s="178"/>
      <c r="L74" s="18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120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72" t="str">
        <f>E7</f>
        <v>Rekonstrukce sociálního zařízení hasičské zbrojnice Lhota u Choryně</v>
      </c>
      <c r="F84" s="35"/>
      <c r="G84" s="35"/>
      <c r="H84" s="35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" customFormat="1" ht="12" customHeight="1">
      <c r="B85" s="24"/>
      <c r="C85" s="35" t="s">
        <v>105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2" customFormat="1" ht="16.5" customHeight="1">
      <c r="A86" s="41"/>
      <c r="B86" s="42"/>
      <c r="C86" s="43"/>
      <c r="D86" s="43"/>
      <c r="E86" s="172" t="s">
        <v>944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945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E11</f>
        <v>031 - Zdravotechnika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F14</f>
        <v xml:space="preserve"> </v>
      </c>
      <c r="G90" s="43"/>
      <c r="H90" s="43"/>
      <c r="I90" s="35" t="s">
        <v>23</v>
      </c>
      <c r="J90" s="75" t="str">
        <f>IF(J14="","",J14)</f>
        <v>30. 1. 2026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40.05" customHeight="1">
      <c r="A92" s="41"/>
      <c r="B92" s="42"/>
      <c r="C92" s="35" t="s">
        <v>25</v>
      </c>
      <c r="D92" s="43"/>
      <c r="E92" s="43"/>
      <c r="F92" s="30" t="str">
        <f>E17</f>
        <v>Město Valašské Meziříčí, Náměstí 7/5,757 01 VM</v>
      </c>
      <c r="G92" s="43"/>
      <c r="H92" s="43"/>
      <c r="I92" s="35" t="s">
        <v>32</v>
      </c>
      <c r="J92" s="39" t="str">
        <f>E23</f>
        <v>TYKO atelier,Kouty 1413, Valašské Meziříčí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30</v>
      </c>
      <c r="D93" s="43"/>
      <c r="E93" s="43"/>
      <c r="F93" s="30" t="str">
        <f>IF(E20="","",E20)</f>
        <v>Vyplň údaj</v>
      </c>
      <c r="G93" s="43"/>
      <c r="H93" s="43"/>
      <c r="I93" s="35" t="s">
        <v>37</v>
      </c>
      <c r="J93" s="39" t="str">
        <f>E26</f>
        <v xml:space="preserve"> 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88"/>
      <c r="B95" s="189"/>
      <c r="C95" s="190" t="s">
        <v>121</v>
      </c>
      <c r="D95" s="191" t="s">
        <v>59</v>
      </c>
      <c r="E95" s="191" t="s">
        <v>55</v>
      </c>
      <c r="F95" s="191" t="s">
        <v>56</v>
      </c>
      <c r="G95" s="191" t="s">
        <v>122</v>
      </c>
      <c r="H95" s="191" t="s">
        <v>123</v>
      </c>
      <c r="I95" s="191" t="s">
        <v>124</v>
      </c>
      <c r="J95" s="191" t="s">
        <v>109</v>
      </c>
      <c r="K95" s="192" t="s">
        <v>125</v>
      </c>
      <c r="L95" s="193"/>
      <c r="M95" s="95" t="s">
        <v>19</v>
      </c>
      <c r="N95" s="96" t="s">
        <v>44</v>
      </c>
      <c r="O95" s="96" t="s">
        <v>126</v>
      </c>
      <c r="P95" s="96" t="s">
        <v>127</v>
      </c>
      <c r="Q95" s="96" t="s">
        <v>128</v>
      </c>
      <c r="R95" s="96" t="s">
        <v>129</v>
      </c>
      <c r="S95" s="96" t="s">
        <v>130</v>
      </c>
      <c r="T95" s="97" t="s">
        <v>131</v>
      </c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</row>
    <row r="96" s="2" customFormat="1" ht="22.8" customHeight="1">
      <c r="A96" s="41"/>
      <c r="B96" s="42"/>
      <c r="C96" s="102" t="s">
        <v>132</v>
      </c>
      <c r="D96" s="43"/>
      <c r="E96" s="43"/>
      <c r="F96" s="43"/>
      <c r="G96" s="43"/>
      <c r="H96" s="43"/>
      <c r="I96" s="43"/>
      <c r="J96" s="194">
        <f>BK96</f>
        <v>0</v>
      </c>
      <c r="K96" s="43"/>
      <c r="L96" s="47"/>
      <c r="M96" s="98"/>
      <c r="N96" s="195"/>
      <c r="O96" s="99"/>
      <c r="P96" s="196">
        <f>P97+P132+P433</f>
        <v>0</v>
      </c>
      <c r="Q96" s="99"/>
      <c r="R96" s="196">
        <f>R97+R132+R433</f>
        <v>0.39129360000000002</v>
      </c>
      <c r="S96" s="99"/>
      <c r="T96" s="197">
        <f>T97+T132+T433</f>
        <v>0.27798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73</v>
      </c>
      <c r="AU96" s="20" t="s">
        <v>110</v>
      </c>
      <c r="BK96" s="198">
        <f>BK97+BK132+BK433</f>
        <v>0</v>
      </c>
    </row>
    <row r="97" s="12" customFormat="1" ht="25.92" customHeight="1">
      <c r="A97" s="12"/>
      <c r="B97" s="199"/>
      <c r="C97" s="200"/>
      <c r="D97" s="201" t="s">
        <v>73</v>
      </c>
      <c r="E97" s="202" t="s">
        <v>133</v>
      </c>
      <c r="F97" s="202" t="s">
        <v>134</v>
      </c>
      <c r="G97" s="200"/>
      <c r="H97" s="200"/>
      <c r="I97" s="203"/>
      <c r="J97" s="204">
        <f>BK97</f>
        <v>0</v>
      </c>
      <c r="K97" s="200"/>
      <c r="L97" s="205"/>
      <c r="M97" s="206"/>
      <c r="N97" s="207"/>
      <c r="O97" s="207"/>
      <c r="P97" s="208">
        <f>P98+P104+P120+P129</f>
        <v>0</v>
      </c>
      <c r="Q97" s="207"/>
      <c r="R97" s="208">
        <f>R98+R104+R120+R129</f>
        <v>0.064105600000000013</v>
      </c>
      <c r="S97" s="207"/>
      <c r="T97" s="209">
        <f>T98+T104+T120+T129</f>
        <v>0.27798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82</v>
      </c>
      <c r="AT97" s="211" t="s">
        <v>73</v>
      </c>
      <c r="AU97" s="211" t="s">
        <v>74</v>
      </c>
      <c r="AY97" s="210" t="s">
        <v>135</v>
      </c>
      <c r="BK97" s="212">
        <f>BK98+BK104+BK120+BK129</f>
        <v>0</v>
      </c>
    </row>
    <row r="98" s="12" customFormat="1" ht="22.8" customHeight="1">
      <c r="A98" s="12"/>
      <c r="B98" s="199"/>
      <c r="C98" s="200"/>
      <c r="D98" s="201" t="s">
        <v>73</v>
      </c>
      <c r="E98" s="213" t="s">
        <v>188</v>
      </c>
      <c r="F98" s="213" t="s">
        <v>407</v>
      </c>
      <c r="G98" s="200"/>
      <c r="H98" s="200"/>
      <c r="I98" s="203"/>
      <c r="J98" s="214">
        <f>BK98</f>
        <v>0</v>
      </c>
      <c r="K98" s="200"/>
      <c r="L98" s="205"/>
      <c r="M98" s="206"/>
      <c r="N98" s="207"/>
      <c r="O98" s="207"/>
      <c r="P98" s="208">
        <f>SUM(P99:P103)</f>
        <v>0</v>
      </c>
      <c r="Q98" s="207"/>
      <c r="R98" s="208">
        <f>SUM(R99:R103)</f>
        <v>0.063036000000000009</v>
      </c>
      <c r="S98" s="207"/>
      <c r="T98" s="209">
        <f>SUM(T99:T103)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82</v>
      </c>
      <c r="AT98" s="211" t="s">
        <v>73</v>
      </c>
      <c r="AU98" s="211" t="s">
        <v>82</v>
      </c>
      <c r="AY98" s="210" t="s">
        <v>135</v>
      </c>
      <c r="BK98" s="212">
        <f>SUM(BK99:BK103)</f>
        <v>0</v>
      </c>
    </row>
    <row r="99" s="2" customFormat="1" ht="16.5" customHeight="1">
      <c r="A99" s="41"/>
      <c r="B99" s="42"/>
      <c r="C99" s="215" t="s">
        <v>653</v>
      </c>
      <c r="D99" s="215" t="s">
        <v>138</v>
      </c>
      <c r="E99" s="216" t="s">
        <v>950</v>
      </c>
      <c r="F99" s="217" t="s">
        <v>951</v>
      </c>
      <c r="G99" s="218" t="s">
        <v>141</v>
      </c>
      <c r="H99" s="219">
        <v>1.53</v>
      </c>
      <c r="I99" s="220"/>
      <c r="J99" s="221">
        <f>ROUND(I99*H99,2)</f>
        <v>0</v>
      </c>
      <c r="K99" s="217" t="s">
        <v>142</v>
      </c>
      <c r="L99" s="47"/>
      <c r="M99" s="222" t="s">
        <v>19</v>
      </c>
      <c r="N99" s="223" t="s">
        <v>45</v>
      </c>
      <c r="O99" s="87"/>
      <c r="P99" s="224">
        <f>O99*H99</f>
        <v>0</v>
      </c>
      <c r="Q99" s="224">
        <v>0.041200000000000001</v>
      </c>
      <c r="R99" s="224">
        <f>Q99*H99</f>
        <v>0.063036000000000009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143</v>
      </c>
      <c r="AT99" s="226" t="s">
        <v>138</v>
      </c>
      <c r="AU99" s="226" t="s">
        <v>84</v>
      </c>
      <c r="AY99" s="20" t="s">
        <v>135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82</v>
      </c>
      <c r="BK99" s="227">
        <f>ROUND(I99*H99,2)</f>
        <v>0</v>
      </c>
      <c r="BL99" s="20" t="s">
        <v>143</v>
      </c>
      <c r="BM99" s="226" t="s">
        <v>952</v>
      </c>
    </row>
    <row r="100" s="2" customFormat="1">
      <c r="A100" s="41"/>
      <c r="B100" s="42"/>
      <c r="C100" s="43"/>
      <c r="D100" s="228" t="s">
        <v>145</v>
      </c>
      <c r="E100" s="43"/>
      <c r="F100" s="229" t="s">
        <v>953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145</v>
      </c>
      <c r="AU100" s="20" t="s">
        <v>84</v>
      </c>
    </row>
    <row r="101" s="13" customFormat="1">
      <c r="A101" s="13"/>
      <c r="B101" s="233"/>
      <c r="C101" s="234"/>
      <c r="D101" s="235" t="s">
        <v>147</v>
      </c>
      <c r="E101" s="236" t="s">
        <v>19</v>
      </c>
      <c r="F101" s="237" t="s">
        <v>366</v>
      </c>
      <c r="G101" s="234"/>
      <c r="H101" s="236" t="s">
        <v>19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147</v>
      </c>
      <c r="AU101" s="243" t="s">
        <v>84</v>
      </c>
      <c r="AV101" s="13" t="s">
        <v>82</v>
      </c>
      <c r="AW101" s="13" t="s">
        <v>36</v>
      </c>
      <c r="AX101" s="13" t="s">
        <v>74</v>
      </c>
      <c r="AY101" s="243" t="s">
        <v>135</v>
      </c>
    </row>
    <row r="102" s="14" customFormat="1">
      <c r="A102" s="14"/>
      <c r="B102" s="244"/>
      <c r="C102" s="245"/>
      <c r="D102" s="235" t="s">
        <v>147</v>
      </c>
      <c r="E102" s="246" t="s">
        <v>19</v>
      </c>
      <c r="F102" s="247" t="s">
        <v>954</v>
      </c>
      <c r="G102" s="245"/>
      <c r="H102" s="248">
        <v>1.53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147</v>
      </c>
      <c r="AU102" s="254" t="s">
        <v>84</v>
      </c>
      <c r="AV102" s="14" t="s">
        <v>84</v>
      </c>
      <c r="AW102" s="14" t="s">
        <v>36</v>
      </c>
      <c r="AX102" s="14" t="s">
        <v>74</v>
      </c>
      <c r="AY102" s="254" t="s">
        <v>135</v>
      </c>
    </row>
    <row r="103" s="15" customFormat="1">
      <c r="A103" s="15"/>
      <c r="B103" s="255"/>
      <c r="C103" s="256"/>
      <c r="D103" s="235" t="s">
        <v>147</v>
      </c>
      <c r="E103" s="257" t="s">
        <v>19</v>
      </c>
      <c r="F103" s="258" t="s">
        <v>152</v>
      </c>
      <c r="G103" s="256"/>
      <c r="H103" s="259">
        <v>1.53</v>
      </c>
      <c r="I103" s="260"/>
      <c r="J103" s="256"/>
      <c r="K103" s="256"/>
      <c r="L103" s="261"/>
      <c r="M103" s="262"/>
      <c r="N103" s="263"/>
      <c r="O103" s="263"/>
      <c r="P103" s="263"/>
      <c r="Q103" s="263"/>
      <c r="R103" s="263"/>
      <c r="S103" s="263"/>
      <c r="T103" s="264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5" t="s">
        <v>147</v>
      </c>
      <c r="AU103" s="265" t="s">
        <v>84</v>
      </c>
      <c r="AV103" s="15" t="s">
        <v>143</v>
      </c>
      <c r="AW103" s="15" t="s">
        <v>36</v>
      </c>
      <c r="AX103" s="15" t="s">
        <v>82</v>
      </c>
      <c r="AY103" s="265" t="s">
        <v>135</v>
      </c>
    </row>
    <row r="104" s="12" customFormat="1" ht="22.8" customHeight="1">
      <c r="A104" s="12"/>
      <c r="B104" s="199"/>
      <c r="C104" s="200"/>
      <c r="D104" s="201" t="s">
        <v>73</v>
      </c>
      <c r="E104" s="213" t="s">
        <v>136</v>
      </c>
      <c r="F104" s="213" t="s">
        <v>137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SUM(P105:P119)</f>
        <v>0</v>
      </c>
      <c r="Q104" s="207"/>
      <c r="R104" s="208">
        <f>SUM(R105:R119)</f>
        <v>0.0010696</v>
      </c>
      <c r="S104" s="207"/>
      <c r="T104" s="209">
        <f>SUM(T105:T119)</f>
        <v>0.27798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82</v>
      </c>
      <c r="AT104" s="211" t="s">
        <v>73</v>
      </c>
      <c r="AU104" s="211" t="s">
        <v>82</v>
      </c>
      <c r="AY104" s="210" t="s">
        <v>135</v>
      </c>
      <c r="BK104" s="212">
        <f>SUM(BK105:BK119)</f>
        <v>0</v>
      </c>
    </row>
    <row r="105" s="2" customFormat="1" ht="24.15" customHeight="1">
      <c r="A105" s="41"/>
      <c r="B105" s="42"/>
      <c r="C105" s="215" t="s">
        <v>82</v>
      </c>
      <c r="D105" s="215" t="s">
        <v>138</v>
      </c>
      <c r="E105" s="216" t="s">
        <v>555</v>
      </c>
      <c r="F105" s="217" t="s">
        <v>556</v>
      </c>
      <c r="G105" s="218" t="s">
        <v>141</v>
      </c>
      <c r="H105" s="219">
        <v>12.19</v>
      </c>
      <c r="I105" s="220"/>
      <c r="J105" s="221">
        <f>ROUND(I105*H105,2)</f>
        <v>0</v>
      </c>
      <c r="K105" s="217" t="s">
        <v>142</v>
      </c>
      <c r="L105" s="47"/>
      <c r="M105" s="222" t="s">
        <v>19</v>
      </c>
      <c r="N105" s="223" t="s">
        <v>45</v>
      </c>
      <c r="O105" s="87"/>
      <c r="P105" s="224">
        <f>O105*H105</f>
        <v>0</v>
      </c>
      <c r="Q105" s="224">
        <v>4.0000000000000003E-05</v>
      </c>
      <c r="R105" s="224">
        <f>Q105*H105</f>
        <v>0.00048760000000000003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143</v>
      </c>
      <c r="AT105" s="226" t="s">
        <v>138</v>
      </c>
      <c r="AU105" s="226" t="s">
        <v>84</v>
      </c>
      <c r="AY105" s="20" t="s">
        <v>135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82</v>
      </c>
      <c r="BK105" s="227">
        <f>ROUND(I105*H105,2)</f>
        <v>0</v>
      </c>
      <c r="BL105" s="20" t="s">
        <v>143</v>
      </c>
      <c r="BM105" s="226" t="s">
        <v>955</v>
      </c>
    </row>
    <row r="106" s="2" customFormat="1">
      <c r="A106" s="41"/>
      <c r="B106" s="42"/>
      <c r="C106" s="43"/>
      <c r="D106" s="228" t="s">
        <v>145</v>
      </c>
      <c r="E106" s="43"/>
      <c r="F106" s="229" t="s">
        <v>558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145</v>
      </c>
      <c r="AU106" s="20" t="s">
        <v>84</v>
      </c>
    </row>
    <row r="107" s="14" customFormat="1">
      <c r="A107" s="14"/>
      <c r="B107" s="244"/>
      <c r="C107" s="245"/>
      <c r="D107" s="235" t="s">
        <v>147</v>
      </c>
      <c r="E107" s="246" t="s">
        <v>19</v>
      </c>
      <c r="F107" s="247" t="s">
        <v>956</v>
      </c>
      <c r="G107" s="245"/>
      <c r="H107" s="248">
        <v>12.19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147</v>
      </c>
      <c r="AU107" s="254" t="s">
        <v>84</v>
      </c>
      <c r="AV107" s="14" t="s">
        <v>84</v>
      </c>
      <c r="AW107" s="14" t="s">
        <v>36</v>
      </c>
      <c r="AX107" s="14" t="s">
        <v>74</v>
      </c>
      <c r="AY107" s="254" t="s">
        <v>135</v>
      </c>
    </row>
    <row r="108" s="15" customFormat="1">
      <c r="A108" s="15"/>
      <c r="B108" s="255"/>
      <c r="C108" s="256"/>
      <c r="D108" s="235" t="s">
        <v>147</v>
      </c>
      <c r="E108" s="257" t="s">
        <v>19</v>
      </c>
      <c r="F108" s="258" t="s">
        <v>152</v>
      </c>
      <c r="G108" s="256"/>
      <c r="H108" s="259">
        <v>12.19</v>
      </c>
      <c r="I108" s="260"/>
      <c r="J108" s="256"/>
      <c r="K108" s="256"/>
      <c r="L108" s="261"/>
      <c r="M108" s="262"/>
      <c r="N108" s="263"/>
      <c r="O108" s="263"/>
      <c r="P108" s="263"/>
      <c r="Q108" s="263"/>
      <c r="R108" s="263"/>
      <c r="S108" s="263"/>
      <c r="T108" s="264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5" t="s">
        <v>147</v>
      </c>
      <c r="AU108" s="265" t="s">
        <v>84</v>
      </c>
      <c r="AV108" s="15" t="s">
        <v>143</v>
      </c>
      <c r="AW108" s="15" t="s">
        <v>36</v>
      </c>
      <c r="AX108" s="15" t="s">
        <v>82</v>
      </c>
      <c r="AY108" s="265" t="s">
        <v>135</v>
      </c>
    </row>
    <row r="109" s="2" customFormat="1" ht="24.15" customHeight="1">
      <c r="A109" s="41"/>
      <c r="B109" s="42"/>
      <c r="C109" s="215" t="s">
        <v>84</v>
      </c>
      <c r="D109" s="215" t="s">
        <v>138</v>
      </c>
      <c r="E109" s="216" t="s">
        <v>957</v>
      </c>
      <c r="F109" s="217" t="s">
        <v>958</v>
      </c>
      <c r="G109" s="218" t="s">
        <v>211</v>
      </c>
      <c r="H109" s="219">
        <v>10.199999999999999</v>
      </c>
      <c r="I109" s="220"/>
      <c r="J109" s="221">
        <f>ROUND(I109*H109,2)</f>
        <v>0</v>
      </c>
      <c r="K109" s="217" t="s">
        <v>142</v>
      </c>
      <c r="L109" s="47"/>
      <c r="M109" s="222" t="s">
        <v>19</v>
      </c>
      <c r="N109" s="223" t="s">
        <v>45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0.027</v>
      </c>
      <c r="T109" s="225">
        <f>S109*H109</f>
        <v>0.27539999999999998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143</v>
      </c>
      <c r="AT109" s="226" t="s">
        <v>138</v>
      </c>
      <c r="AU109" s="226" t="s">
        <v>84</v>
      </c>
      <c r="AY109" s="20" t="s">
        <v>135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82</v>
      </c>
      <c r="BK109" s="227">
        <f>ROUND(I109*H109,2)</f>
        <v>0</v>
      </c>
      <c r="BL109" s="20" t="s">
        <v>143</v>
      </c>
      <c r="BM109" s="226" t="s">
        <v>959</v>
      </c>
    </row>
    <row r="110" s="2" customFormat="1">
      <c r="A110" s="41"/>
      <c r="B110" s="42"/>
      <c r="C110" s="43"/>
      <c r="D110" s="228" t="s">
        <v>145</v>
      </c>
      <c r="E110" s="43"/>
      <c r="F110" s="229" t="s">
        <v>960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145</v>
      </c>
      <c r="AU110" s="20" t="s">
        <v>84</v>
      </c>
    </row>
    <row r="111" s="13" customFormat="1">
      <c r="A111" s="13"/>
      <c r="B111" s="233"/>
      <c r="C111" s="234"/>
      <c r="D111" s="235" t="s">
        <v>147</v>
      </c>
      <c r="E111" s="236" t="s">
        <v>19</v>
      </c>
      <c r="F111" s="237" t="s">
        <v>366</v>
      </c>
      <c r="G111" s="234"/>
      <c r="H111" s="236" t="s">
        <v>19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147</v>
      </c>
      <c r="AU111" s="243" t="s">
        <v>84</v>
      </c>
      <c r="AV111" s="13" t="s">
        <v>82</v>
      </c>
      <c r="AW111" s="13" t="s">
        <v>36</v>
      </c>
      <c r="AX111" s="13" t="s">
        <v>74</v>
      </c>
      <c r="AY111" s="243" t="s">
        <v>135</v>
      </c>
    </row>
    <row r="112" s="14" customFormat="1">
      <c r="A112" s="14"/>
      <c r="B112" s="244"/>
      <c r="C112" s="245"/>
      <c r="D112" s="235" t="s">
        <v>147</v>
      </c>
      <c r="E112" s="246" t="s">
        <v>19</v>
      </c>
      <c r="F112" s="247" t="s">
        <v>961</v>
      </c>
      <c r="G112" s="245"/>
      <c r="H112" s="248">
        <v>10.199999999999999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147</v>
      </c>
      <c r="AU112" s="254" t="s">
        <v>84</v>
      </c>
      <c r="AV112" s="14" t="s">
        <v>84</v>
      </c>
      <c r="AW112" s="14" t="s">
        <v>36</v>
      </c>
      <c r="AX112" s="14" t="s">
        <v>74</v>
      </c>
      <c r="AY112" s="254" t="s">
        <v>135</v>
      </c>
    </row>
    <row r="113" s="15" customFormat="1">
      <c r="A113" s="15"/>
      <c r="B113" s="255"/>
      <c r="C113" s="256"/>
      <c r="D113" s="235" t="s">
        <v>147</v>
      </c>
      <c r="E113" s="257" t="s">
        <v>19</v>
      </c>
      <c r="F113" s="258" t="s">
        <v>152</v>
      </c>
      <c r="G113" s="256"/>
      <c r="H113" s="259">
        <v>10.199999999999999</v>
      </c>
      <c r="I113" s="260"/>
      <c r="J113" s="256"/>
      <c r="K113" s="256"/>
      <c r="L113" s="261"/>
      <c r="M113" s="262"/>
      <c r="N113" s="263"/>
      <c r="O113" s="263"/>
      <c r="P113" s="263"/>
      <c r="Q113" s="263"/>
      <c r="R113" s="263"/>
      <c r="S113" s="263"/>
      <c r="T113" s="264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5" t="s">
        <v>147</v>
      </c>
      <c r="AU113" s="265" t="s">
        <v>84</v>
      </c>
      <c r="AV113" s="15" t="s">
        <v>143</v>
      </c>
      <c r="AW113" s="15" t="s">
        <v>36</v>
      </c>
      <c r="AX113" s="15" t="s">
        <v>82</v>
      </c>
      <c r="AY113" s="265" t="s">
        <v>135</v>
      </c>
    </row>
    <row r="114" s="2" customFormat="1" ht="24.15" customHeight="1">
      <c r="A114" s="41"/>
      <c r="B114" s="42"/>
      <c r="C114" s="215" t="s">
        <v>157</v>
      </c>
      <c r="D114" s="215" t="s">
        <v>138</v>
      </c>
      <c r="E114" s="216" t="s">
        <v>962</v>
      </c>
      <c r="F114" s="217" t="s">
        <v>963</v>
      </c>
      <c r="G114" s="218" t="s">
        <v>211</v>
      </c>
      <c r="H114" s="219">
        <v>0.59999999999999998</v>
      </c>
      <c r="I114" s="220"/>
      <c r="J114" s="221">
        <f>ROUND(I114*H114,2)</f>
        <v>0</v>
      </c>
      <c r="K114" s="217" t="s">
        <v>142</v>
      </c>
      <c r="L114" s="47"/>
      <c r="M114" s="222" t="s">
        <v>19</v>
      </c>
      <c r="N114" s="223" t="s">
        <v>45</v>
      </c>
      <c r="O114" s="87"/>
      <c r="P114" s="224">
        <f>O114*H114</f>
        <v>0</v>
      </c>
      <c r="Q114" s="224">
        <v>0.00097000000000000005</v>
      </c>
      <c r="R114" s="224">
        <f>Q114*H114</f>
        <v>0.00058200000000000005</v>
      </c>
      <c r="S114" s="224">
        <v>0.0043</v>
      </c>
      <c r="T114" s="225">
        <f>S114*H114</f>
        <v>0.0025799999999999998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143</v>
      </c>
      <c r="AT114" s="226" t="s">
        <v>138</v>
      </c>
      <c r="AU114" s="226" t="s">
        <v>84</v>
      </c>
      <c r="AY114" s="20" t="s">
        <v>135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82</v>
      </c>
      <c r="BK114" s="227">
        <f>ROUND(I114*H114,2)</f>
        <v>0</v>
      </c>
      <c r="BL114" s="20" t="s">
        <v>143</v>
      </c>
      <c r="BM114" s="226" t="s">
        <v>964</v>
      </c>
    </row>
    <row r="115" s="2" customFormat="1">
      <c r="A115" s="41"/>
      <c r="B115" s="42"/>
      <c r="C115" s="43"/>
      <c r="D115" s="228" t="s">
        <v>145</v>
      </c>
      <c r="E115" s="43"/>
      <c r="F115" s="229" t="s">
        <v>965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145</v>
      </c>
      <c r="AU115" s="20" t="s">
        <v>84</v>
      </c>
    </row>
    <row r="116" s="13" customFormat="1">
      <c r="A116" s="13"/>
      <c r="B116" s="233"/>
      <c r="C116" s="234"/>
      <c r="D116" s="235" t="s">
        <v>147</v>
      </c>
      <c r="E116" s="236" t="s">
        <v>19</v>
      </c>
      <c r="F116" s="237" t="s">
        <v>366</v>
      </c>
      <c r="G116" s="234"/>
      <c r="H116" s="236" t="s">
        <v>19</v>
      </c>
      <c r="I116" s="238"/>
      <c r="J116" s="234"/>
      <c r="K116" s="234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147</v>
      </c>
      <c r="AU116" s="243" t="s">
        <v>84</v>
      </c>
      <c r="AV116" s="13" t="s">
        <v>82</v>
      </c>
      <c r="AW116" s="13" t="s">
        <v>36</v>
      </c>
      <c r="AX116" s="13" t="s">
        <v>74</v>
      </c>
      <c r="AY116" s="243" t="s">
        <v>135</v>
      </c>
    </row>
    <row r="117" s="13" customFormat="1">
      <c r="A117" s="13"/>
      <c r="B117" s="233"/>
      <c r="C117" s="234"/>
      <c r="D117" s="235" t="s">
        <v>147</v>
      </c>
      <c r="E117" s="236" t="s">
        <v>19</v>
      </c>
      <c r="F117" s="237" t="s">
        <v>966</v>
      </c>
      <c r="G117" s="234"/>
      <c r="H117" s="236" t="s">
        <v>19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147</v>
      </c>
      <c r="AU117" s="243" t="s">
        <v>84</v>
      </c>
      <c r="AV117" s="13" t="s">
        <v>82</v>
      </c>
      <c r="AW117" s="13" t="s">
        <v>36</v>
      </c>
      <c r="AX117" s="13" t="s">
        <v>74</v>
      </c>
      <c r="AY117" s="243" t="s">
        <v>135</v>
      </c>
    </row>
    <row r="118" s="14" customFormat="1">
      <c r="A118" s="14"/>
      <c r="B118" s="244"/>
      <c r="C118" s="245"/>
      <c r="D118" s="235" t="s">
        <v>147</v>
      </c>
      <c r="E118" s="246" t="s">
        <v>19</v>
      </c>
      <c r="F118" s="247" t="s">
        <v>786</v>
      </c>
      <c r="G118" s="245"/>
      <c r="H118" s="248">
        <v>0.59999999999999998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147</v>
      </c>
      <c r="AU118" s="254" t="s">
        <v>84</v>
      </c>
      <c r="AV118" s="14" t="s">
        <v>84</v>
      </c>
      <c r="AW118" s="14" t="s">
        <v>36</v>
      </c>
      <c r="AX118" s="14" t="s">
        <v>74</v>
      </c>
      <c r="AY118" s="254" t="s">
        <v>135</v>
      </c>
    </row>
    <row r="119" s="15" customFormat="1">
      <c r="A119" s="15"/>
      <c r="B119" s="255"/>
      <c r="C119" s="256"/>
      <c r="D119" s="235" t="s">
        <v>147</v>
      </c>
      <c r="E119" s="257" t="s">
        <v>19</v>
      </c>
      <c r="F119" s="258" t="s">
        <v>152</v>
      </c>
      <c r="G119" s="256"/>
      <c r="H119" s="259">
        <v>0.59999999999999998</v>
      </c>
      <c r="I119" s="260"/>
      <c r="J119" s="256"/>
      <c r="K119" s="256"/>
      <c r="L119" s="261"/>
      <c r="M119" s="262"/>
      <c r="N119" s="263"/>
      <c r="O119" s="263"/>
      <c r="P119" s="263"/>
      <c r="Q119" s="263"/>
      <c r="R119" s="263"/>
      <c r="S119" s="263"/>
      <c r="T119" s="26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5" t="s">
        <v>147</v>
      </c>
      <c r="AU119" s="265" t="s">
        <v>84</v>
      </c>
      <c r="AV119" s="15" t="s">
        <v>143</v>
      </c>
      <c r="AW119" s="15" t="s">
        <v>36</v>
      </c>
      <c r="AX119" s="15" t="s">
        <v>82</v>
      </c>
      <c r="AY119" s="265" t="s">
        <v>135</v>
      </c>
    </row>
    <row r="120" s="12" customFormat="1" ht="22.8" customHeight="1">
      <c r="A120" s="12"/>
      <c r="B120" s="199"/>
      <c r="C120" s="200"/>
      <c r="D120" s="201" t="s">
        <v>73</v>
      </c>
      <c r="E120" s="213" t="s">
        <v>265</v>
      </c>
      <c r="F120" s="213" t="s">
        <v>266</v>
      </c>
      <c r="G120" s="200"/>
      <c r="H120" s="200"/>
      <c r="I120" s="203"/>
      <c r="J120" s="214">
        <f>BK120</f>
        <v>0</v>
      </c>
      <c r="K120" s="200"/>
      <c r="L120" s="205"/>
      <c r="M120" s="206"/>
      <c r="N120" s="207"/>
      <c r="O120" s="207"/>
      <c r="P120" s="208">
        <f>SUM(P121:P128)</f>
        <v>0</v>
      </c>
      <c r="Q120" s="207"/>
      <c r="R120" s="208">
        <f>SUM(R121:R128)</f>
        <v>0</v>
      </c>
      <c r="S120" s="207"/>
      <c r="T120" s="209">
        <f>SUM(T121:T128)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82</v>
      </c>
      <c r="AT120" s="211" t="s">
        <v>73</v>
      </c>
      <c r="AU120" s="211" t="s">
        <v>82</v>
      </c>
      <c r="AY120" s="210" t="s">
        <v>135</v>
      </c>
      <c r="BK120" s="212">
        <f>SUM(BK121:BK128)</f>
        <v>0</v>
      </c>
    </row>
    <row r="121" s="2" customFormat="1" ht="24.15" customHeight="1">
      <c r="A121" s="41"/>
      <c r="B121" s="42"/>
      <c r="C121" s="215" t="s">
        <v>143</v>
      </c>
      <c r="D121" s="215" t="s">
        <v>138</v>
      </c>
      <c r="E121" s="216" t="s">
        <v>268</v>
      </c>
      <c r="F121" s="217" t="s">
        <v>269</v>
      </c>
      <c r="G121" s="218" t="s">
        <v>270</v>
      </c>
      <c r="H121" s="219">
        <v>0.27800000000000002</v>
      </c>
      <c r="I121" s="220"/>
      <c r="J121" s="221">
        <f>ROUND(I121*H121,2)</f>
        <v>0</v>
      </c>
      <c r="K121" s="217" t="s">
        <v>142</v>
      </c>
      <c r="L121" s="47"/>
      <c r="M121" s="222" t="s">
        <v>19</v>
      </c>
      <c r="N121" s="223" t="s">
        <v>45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143</v>
      </c>
      <c r="AT121" s="226" t="s">
        <v>138</v>
      </c>
      <c r="AU121" s="226" t="s">
        <v>84</v>
      </c>
      <c r="AY121" s="20" t="s">
        <v>135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82</v>
      </c>
      <c r="BK121" s="227">
        <f>ROUND(I121*H121,2)</f>
        <v>0</v>
      </c>
      <c r="BL121" s="20" t="s">
        <v>143</v>
      </c>
      <c r="BM121" s="226" t="s">
        <v>967</v>
      </c>
    </row>
    <row r="122" s="2" customFormat="1">
      <c r="A122" s="41"/>
      <c r="B122" s="42"/>
      <c r="C122" s="43"/>
      <c r="D122" s="228" t="s">
        <v>145</v>
      </c>
      <c r="E122" s="43"/>
      <c r="F122" s="229" t="s">
        <v>272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145</v>
      </c>
      <c r="AU122" s="20" t="s">
        <v>84</v>
      </c>
    </row>
    <row r="123" s="2" customFormat="1" ht="21.75" customHeight="1">
      <c r="A123" s="41"/>
      <c r="B123" s="42"/>
      <c r="C123" s="215" t="s">
        <v>174</v>
      </c>
      <c r="D123" s="215" t="s">
        <v>138</v>
      </c>
      <c r="E123" s="216" t="s">
        <v>274</v>
      </c>
      <c r="F123" s="217" t="s">
        <v>275</v>
      </c>
      <c r="G123" s="218" t="s">
        <v>270</v>
      </c>
      <c r="H123" s="219">
        <v>0.27800000000000002</v>
      </c>
      <c r="I123" s="220"/>
      <c r="J123" s="221">
        <f>ROUND(I123*H123,2)</f>
        <v>0</v>
      </c>
      <c r="K123" s="217" t="s">
        <v>142</v>
      </c>
      <c r="L123" s="47"/>
      <c r="M123" s="222" t="s">
        <v>19</v>
      </c>
      <c r="N123" s="223" t="s">
        <v>45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143</v>
      </c>
      <c r="AT123" s="226" t="s">
        <v>138</v>
      </c>
      <c r="AU123" s="226" t="s">
        <v>84</v>
      </c>
      <c r="AY123" s="20" t="s">
        <v>135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82</v>
      </c>
      <c r="BK123" s="227">
        <f>ROUND(I123*H123,2)</f>
        <v>0</v>
      </c>
      <c r="BL123" s="20" t="s">
        <v>143</v>
      </c>
      <c r="BM123" s="226" t="s">
        <v>968</v>
      </c>
    </row>
    <row r="124" s="2" customFormat="1">
      <c r="A124" s="41"/>
      <c r="B124" s="42"/>
      <c r="C124" s="43"/>
      <c r="D124" s="228" t="s">
        <v>145</v>
      </c>
      <c r="E124" s="43"/>
      <c r="F124" s="229" t="s">
        <v>277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145</v>
      </c>
      <c r="AU124" s="20" t="s">
        <v>84</v>
      </c>
    </row>
    <row r="125" s="2" customFormat="1" ht="24.15" customHeight="1">
      <c r="A125" s="41"/>
      <c r="B125" s="42"/>
      <c r="C125" s="215" t="s">
        <v>188</v>
      </c>
      <c r="D125" s="215" t="s">
        <v>138</v>
      </c>
      <c r="E125" s="216" t="s">
        <v>279</v>
      </c>
      <c r="F125" s="217" t="s">
        <v>280</v>
      </c>
      <c r="G125" s="218" t="s">
        <v>270</v>
      </c>
      <c r="H125" s="219">
        <v>0.27800000000000002</v>
      </c>
      <c r="I125" s="220"/>
      <c r="J125" s="221">
        <f>ROUND(I125*H125,2)</f>
        <v>0</v>
      </c>
      <c r="K125" s="217" t="s">
        <v>142</v>
      </c>
      <c r="L125" s="47"/>
      <c r="M125" s="222" t="s">
        <v>19</v>
      </c>
      <c r="N125" s="223" t="s">
        <v>45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143</v>
      </c>
      <c r="AT125" s="226" t="s">
        <v>138</v>
      </c>
      <c r="AU125" s="226" t="s">
        <v>84</v>
      </c>
      <c r="AY125" s="20" t="s">
        <v>135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82</v>
      </c>
      <c r="BK125" s="227">
        <f>ROUND(I125*H125,2)</f>
        <v>0</v>
      </c>
      <c r="BL125" s="20" t="s">
        <v>143</v>
      </c>
      <c r="BM125" s="226" t="s">
        <v>969</v>
      </c>
    </row>
    <row r="126" s="2" customFormat="1">
      <c r="A126" s="41"/>
      <c r="B126" s="42"/>
      <c r="C126" s="43"/>
      <c r="D126" s="228" t="s">
        <v>145</v>
      </c>
      <c r="E126" s="43"/>
      <c r="F126" s="229" t="s">
        <v>282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145</v>
      </c>
      <c r="AU126" s="20" t="s">
        <v>84</v>
      </c>
    </row>
    <row r="127" s="2" customFormat="1" ht="24.15" customHeight="1">
      <c r="A127" s="41"/>
      <c r="B127" s="42"/>
      <c r="C127" s="215" t="s">
        <v>195</v>
      </c>
      <c r="D127" s="215" t="s">
        <v>138</v>
      </c>
      <c r="E127" s="216" t="s">
        <v>970</v>
      </c>
      <c r="F127" s="217" t="s">
        <v>971</v>
      </c>
      <c r="G127" s="218" t="s">
        <v>270</v>
      </c>
      <c r="H127" s="219">
        <v>0.27800000000000002</v>
      </c>
      <c r="I127" s="220"/>
      <c r="J127" s="221">
        <f>ROUND(I127*H127,2)</f>
        <v>0</v>
      </c>
      <c r="K127" s="217" t="s">
        <v>142</v>
      </c>
      <c r="L127" s="47"/>
      <c r="M127" s="222" t="s">
        <v>19</v>
      </c>
      <c r="N127" s="223" t="s">
        <v>45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143</v>
      </c>
      <c r="AT127" s="226" t="s">
        <v>138</v>
      </c>
      <c r="AU127" s="226" t="s">
        <v>84</v>
      </c>
      <c r="AY127" s="20" t="s">
        <v>135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82</v>
      </c>
      <c r="BK127" s="227">
        <f>ROUND(I127*H127,2)</f>
        <v>0</v>
      </c>
      <c r="BL127" s="20" t="s">
        <v>143</v>
      </c>
      <c r="BM127" s="226" t="s">
        <v>972</v>
      </c>
    </row>
    <row r="128" s="2" customFormat="1">
      <c r="A128" s="41"/>
      <c r="B128" s="42"/>
      <c r="C128" s="43"/>
      <c r="D128" s="228" t="s">
        <v>145</v>
      </c>
      <c r="E128" s="43"/>
      <c r="F128" s="229" t="s">
        <v>973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145</v>
      </c>
      <c r="AU128" s="20" t="s">
        <v>84</v>
      </c>
    </row>
    <row r="129" s="12" customFormat="1" ht="22.8" customHeight="1">
      <c r="A129" s="12"/>
      <c r="B129" s="199"/>
      <c r="C129" s="200"/>
      <c r="D129" s="201" t="s">
        <v>73</v>
      </c>
      <c r="E129" s="213" t="s">
        <v>289</v>
      </c>
      <c r="F129" s="213" t="s">
        <v>290</v>
      </c>
      <c r="G129" s="200"/>
      <c r="H129" s="200"/>
      <c r="I129" s="203"/>
      <c r="J129" s="214">
        <f>BK129</f>
        <v>0</v>
      </c>
      <c r="K129" s="200"/>
      <c r="L129" s="205"/>
      <c r="M129" s="206"/>
      <c r="N129" s="207"/>
      <c r="O129" s="207"/>
      <c r="P129" s="208">
        <f>SUM(P130:P131)</f>
        <v>0</v>
      </c>
      <c r="Q129" s="207"/>
      <c r="R129" s="208">
        <f>SUM(R130:R131)</f>
        <v>0</v>
      </c>
      <c r="S129" s="207"/>
      <c r="T129" s="209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82</v>
      </c>
      <c r="AT129" s="211" t="s">
        <v>73</v>
      </c>
      <c r="AU129" s="211" t="s">
        <v>82</v>
      </c>
      <c r="AY129" s="210" t="s">
        <v>135</v>
      </c>
      <c r="BK129" s="212">
        <f>SUM(BK130:BK131)</f>
        <v>0</v>
      </c>
    </row>
    <row r="130" s="2" customFormat="1" ht="33" customHeight="1">
      <c r="A130" s="41"/>
      <c r="B130" s="42"/>
      <c r="C130" s="215" t="s">
        <v>648</v>
      </c>
      <c r="D130" s="215" t="s">
        <v>138</v>
      </c>
      <c r="E130" s="216" t="s">
        <v>292</v>
      </c>
      <c r="F130" s="217" t="s">
        <v>293</v>
      </c>
      <c r="G130" s="218" t="s">
        <v>270</v>
      </c>
      <c r="H130" s="219">
        <v>0.064000000000000001</v>
      </c>
      <c r="I130" s="220"/>
      <c r="J130" s="221">
        <f>ROUND(I130*H130,2)</f>
        <v>0</v>
      </c>
      <c r="K130" s="217" t="s">
        <v>142</v>
      </c>
      <c r="L130" s="47"/>
      <c r="M130" s="222" t="s">
        <v>19</v>
      </c>
      <c r="N130" s="223" t="s">
        <v>45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143</v>
      </c>
      <c r="AT130" s="226" t="s">
        <v>138</v>
      </c>
      <c r="AU130" s="226" t="s">
        <v>84</v>
      </c>
      <c r="AY130" s="20" t="s">
        <v>135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82</v>
      </c>
      <c r="BK130" s="227">
        <f>ROUND(I130*H130,2)</f>
        <v>0</v>
      </c>
      <c r="BL130" s="20" t="s">
        <v>143</v>
      </c>
      <c r="BM130" s="226" t="s">
        <v>974</v>
      </c>
    </row>
    <row r="131" s="2" customFormat="1">
      <c r="A131" s="41"/>
      <c r="B131" s="42"/>
      <c r="C131" s="43"/>
      <c r="D131" s="228" t="s">
        <v>145</v>
      </c>
      <c r="E131" s="43"/>
      <c r="F131" s="229" t="s">
        <v>295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145</v>
      </c>
      <c r="AU131" s="20" t="s">
        <v>84</v>
      </c>
    </row>
    <row r="132" s="12" customFormat="1" ht="25.92" customHeight="1">
      <c r="A132" s="12"/>
      <c r="B132" s="199"/>
      <c r="C132" s="200"/>
      <c r="D132" s="201" t="s">
        <v>73</v>
      </c>
      <c r="E132" s="202" t="s">
        <v>296</v>
      </c>
      <c r="F132" s="202" t="s">
        <v>297</v>
      </c>
      <c r="G132" s="200"/>
      <c r="H132" s="200"/>
      <c r="I132" s="203"/>
      <c r="J132" s="204">
        <f>BK132</f>
        <v>0</v>
      </c>
      <c r="K132" s="200"/>
      <c r="L132" s="205"/>
      <c r="M132" s="206"/>
      <c r="N132" s="207"/>
      <c r="O132" s="207"/>
      <c r="P132" s="208">
        <f>P133+P142+P187+P394</f>
        <v>0</v>
      </c>
      <c r="Q132" s="207"/>
      <c r="R132" s="208">
        <f>R133+R142+R187+R394</f>
        <v>0.32718800000000003</v>
      </c>
      <c r="S132" s="207"/>
      <c r="T132" s="209">
        <f>T133+T142+T187+T394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0" t="s">
        <v>84</v>
      </c>
      <c r="AT132" s="211" t="s">
        <v>73</v>
      </c>
      <c r="AU132" s="211" t="s">
        <v>74</v>
      </c>
      <c r="AY132" s="210" t="s">
        <v>135</v>
      </c>
      <c r="BK132" s="212">
        <f>BK133+BK142+BK187+BK394</f>
        <v>0</v>
      </c>
    </row>
    <row r="133" s="12" customFormat="1" ht="22.8" customHeight="1">
      <c r="A133" s="12"/>
      <c r="B133" s="199"/>
      <c r="C133" s="200"/>
      <c r="D133" s="201" t="s">
        <v>73</v>
      </c>
      <c r="E133" s="213" t="s">
        <v>975</v>
      </c>
      <c r="F133" s="213" t="s">
        <v>976</v>
      </c>
      <c r="G133" s="200"/>
      <c r="H133" s="200"/>
      <c r="I133" s="203"/>
      <c r="J133" s="214">
        <f>BK133</f>
        <v>0</v>
      </c>
      <c r="K133" s="200"/>
      <c r="L133" s="205"/>
      <c r="M133" s="206"/>
      <c r="N133" s="207"/>
      <c r="O133" s="207"/>
      <c r="P133" s="208">
        <f>SUM(P134:P141)</f>
        <v>0</v>
      </c>
      <c r="Q133" s="207"/>
      <c r="R133" s="208">
        <f>SUM(R134:R141)</f>
        <v>0.0050400000000000002</v>
      </c>
      <c r="S133" s="207"/>
      <c r="T133" s="209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0" t="s">
        <v>84</v>
      </c>
      <c r="AT133" s="211" t="s">
        <v>73</v>
      </c>
      <c r="AU133" s="211" t="s">
        <v>82</v>
      </c>
      <c r="AY133" s="210" t="s">
        <v>135</v>
      </c>
      <c r="BK133" s="212">
        <f>SUM(BK134:BK141)</f>
        <v>0</v>
      </c>
    </row>
    <row r="134" s="2" customFormat="1" ht="16.5" customHeight="1">
      <c r="A134" s="41"/>
      <c r="B134" s="42"/>
      <c r="C134" s="215" t="s">
        <v>202</v>
      </c>
      <c r="D134" s="215" t="s">
        <v>138</v>
      </c>
      <c r="E134" s="216" t="s">
        <v>977</v>
      </c>
      <c r="F134" s="217" t="s">
        <v>978</v>
      </c>
      <c r="G134" s="218" t="s">
        <v>314</v>
      </c>
      <c r="H134" s="219">
        <v>1</v>
      </c>
      <c r="I134" s="220"/>
      <c r="J134" s="221">
        <f>ROUND(I134*H134,2)</f>
        <v>0</v>
      </c>
      <c r="K134" s="217" t="s">
        <v>142</v>
      </c>
      <c r="L134" s="47"/>
      <c r="M134" s="222" t="s">
        <v>19</v>
      </c>
      <c r="N134" s="223" t="s">
        <v>45</v>
      </c>
      <c r="O134" s="87"/>
      <c r="P134" s="224">
        <f>O134*H134</f>
        <v>0</v>
      </c>
      <c r="Q134" s="224">
        <v>0.0050400000000000002</v>
      </c>
      <c r="R134" s="224">
        <f>Q134*H134</f>
        <v>0.0050400000000000002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278</v>
      </c>
      <c r="AT134" s="226" t="s">
        <v>138</v>
      </c>
      <c r="AU134" s="226" t="s">
        <v>84</v>
      </c>
      <c r="AY134" s="20" t="s">
        <v>135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82</v>
      </c>
      <c r="BK134" s="227">
        <f>ROUND(I134*H134,2)</f>
        <v>0</v>
      </c>
      <c r="BL134" s="20" t="s">
        <v>278</v>
      </c>
      <c r="BM134" s="226" t="s">
        <v>979</v>
      </c>
    </row>
    <row r="135" s="2" customFormat="1">
      <c r="A135" s="41"/>
      <c r="B135" s="42"/>
      <c r="C135" s="43"/>
      <c r="D135" s="228" t="s">
        <v>145</v>
      </c>
      <c r="E135" s="43"/>
      <c r="F135" s="229" t="s">
        <v>980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145</v>
      </c>
      <c r="AU135" s="20" t="s">
        <v>84</v>
      </c>
    </row>
    <row r="136" s="13" customFormat="1">
      <c r="A136" s="13"/>
      <c r="B136" s="233"/>
      <c r="C136" s="234"/>
      <c r="D136" s="235" t="s">
        <v>147</v>
      </c>
      <c r="E136" s="236" t="s">
        <v>19</v>
      </c>
      <c r="F136" s="237" t="s">
        <v>366</v>
      </c>
      <c r="G136" s="234"/>
      <c r="H136" s="236" t="s">
        <v>19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147</v>
      </c>
      <c r="AU136" s="243" t="s">
        <v>84</v>
      </c>
      <c r="AV136" s="13" t="s">
        <v>82</v>
      </c>
      <c r="AW136" s="13" t="s">
        <v>36</v>
      </c>
      <c r="AX136" s="13" t="s">
        <v>74</v>
      </c>
      <c r="AY136" s="243" t="s">
        <v>135</v>
      </c>
    </row>
    <row r="137" s="13" customFormat="1">
      <c r="A137" s="13"/>
      <c r="B137" s="233"/>
      <c r="C137" s="234"/>
      <c r="D137" s="235" t="s">
        <v>147</v>
      </c>
      <c r="E137" s="236" t="s">
        <v>19</v>
      </c>
      <c r="F137" s="237" t="s">
        <v>417</v>
      </c>
      <c r="G137" s="234"/>
      <c r="H137" s="236" t="s">
        <v>19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147</v>
      </c>
      <c r="AU137" s="243" t="s">
        <v>84</v>
      </c>
      <c r="AV137" s="13" t="s">
        <v>82</v>
      </c>
      <c r="AW137" s="13" t="s">
        <v>36</v>
      </c>
      <c r="AX137" s="13" t="s">
        <v>74</v>
      </c>
      <c r="AY137" s="243" t="s">
        <v>135</v>
      </c>
    </row>
    <row r="138" s="14" customFormat="1">
      <c r="A138" s="14"/>
      <c r="B138" s="244"/>
      <c r="C138" s="245"/>
      <c r="D138" s="235" t="s">
        <v>147</v>
      </c>
      <c r="E138" s="246" t="s">
        <v>19</v>
      </c>
      <c r="F138" s="247" t="s">
        <v>82</v>
      </c>
      <c r="G138" s="245"/>
      <c r="H138" s="248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147</v>
      </c>
      <c r="AU138" s="254" t="s">
        <v>84</v>
      </c>
      <c r="AV138" s="14" t="s">
        <v>84</v>
      </c>
      <c r="AW138" s="14" t="s">
        <v>36</v>
      </c>
      <c r="AX138" s="14" t="s">
        <v>74</v>
      </c>
      <c r="AY138" s="254" t="s">
        <v>135</v>
      </c>
    </row>
    <row r="139" s="15" customFormat="1">
      <c r="A139" s="15"/>
      <c r="B139" s="255"/>
      <c r="C139" s="256"/>
      <c r="D139" s="235" t="s">
        <v>147</v>
      </c>
      <c r="E139" s="257" t="s">
        <v>19</v>
      </c>
      <c r="F139" s="258" t="s">
        <v>152</v>
      </c>
      <c r="G139" s="256"/>
      <c r="H139" s="259">
        <v>1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147</v>
      </c>
      <c r="AU139" s="265" t="s">
        <v>84</v>
      </c>
      <c r="AV139" s="15" t="s">
        <v>143</v>
      </c>
      <c r="AW139" s="15" t="s">
        <v>36</v>
      </c>
      <c r="AX139" s="15" t="s">
        <v>82</v>
      </c>
      <c r="AY139" s="265" t="s">
        <v>135</v>
      </c>
    </row>
    <row r="140" s="2" customFormat="1" ht="24.15" customHeight="1">
      <c r="A140" s="41"/>
      <c r="B140" s="42"/>
      <c r="C140" s="215" t="s">
        <v>136</v>
      </c>
      <c r="D140" s="215" t="s">
        <v>138</v>
      </c>
      <c r="E140" s="216" t="s">
        <v>981</v>
      </c>
      <c r="F140" s="217" t="s">
        <v>982</v>
      </c>
      <c r="G140" s="218" t="s">
        <v>270</v>
      </c>
      <c r="H140" s="219">
        <v>0.0050000000000000001</v>
      </c>
      <c r="I140" s="220"/>
      <c r="J140" s="221">
        <f>ROUND(I140*H140,2)</f>
        <v>0</v>
      </c>
      <c r="K140" s="217" t="s">
        <v>142</v>
      </c>
      <c r="L140" s="47"/>
      <c r="M140" s="222" t="s">
        <v>19</v>
      </c>
      <c r="N140" s="223" t="s">
        <v>45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278</v>
      </c>
      <c r="AT140" s="226" t="s">
        <v>138</v>
      </c>
      <c r="AU140" s="226" t="s">
        <v>84</v>
      </c>
      <c r="AY140" s="20" t="s">
        <v>135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82</v>
      </c>
      <c r="BK140" s="227">
        <f>ROUND(I140*H140,2)</f>
        <v>0</v>
      </c>
      <c r="BL140" s="20" t="s">
        <v>278</v>
      </c>
      <c r="BM140" s="226" t="s">
        <v>983</v>
      </c>
    </row>
    <row r="141" s="2" customFormat="1">
      <c r="A141" s="41"/>
      <c r="B141" s="42"/>
      <c r="C141" s="43"/>
      <c r="D141" s="228" t="s">
        <v>145</v>
      </c>
      <c r="E141" s="43"/>
      <c r="F141" s="229" t="s">
        <v>984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145</v>
      </c>
      <c r="AU141" s="20" t="s">
        <v>84</v>
      </c>
    </row>
    <row r="142" s="12" customFormat="1" ht="22.8" customHeight="1">
      <c r="A142" s="12"/>
      <c r="B142" s="199"/>
      <c r="C142" s="200"/>
      <c r="D142" s="201" t="s">
        <v>73</v>
      </c>
      <c r="E142" s="213" t="s">
        <v>985</v>
      </c>
      <c r="F142" s="213" t="s">
        <v>986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SUM(P143:P186)</f>
        <v>0</v>
      </c>
      <c r="Q142" s="207"/>
      <c r="R142" s="208">
        <f>SUM(R143:R186)</f>
        <v>0.031967999999999996</v>
      </c>
      <c r="S142" s="207"/>
      <c r="T142" s="209">
        <f>SUM(T143:T186)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84</v>
      </c>
      <c r="AT142" s="211" t="s">
        <v>73</v>
      </c>
      <c r="AU142" s="211" t="s">
        <v>82</v>
      </c>
      <c r="AY142" s="210" t="s">
        <v>135</v>
      </c>
      <c r="BK142" s="212">
        <f>SUM(BK143:BK186)</f>
        <v>0</v>
      </c>
    </row>
    <row r="143" s="2" customFormat="1" ht="21.75" customHeight="1">
      <c r="A143" s="41"/>
      <c r="B143" s="42"/>
      <c r="C143" s="215" t="s">
        <v>215</v>
      </c>
      <c r="D143" s="215" t="s">
        <v>138</v>
      </c>
      <c r="E143" s="216" t="s">
        <v>987</v>
      </c>
      <c r="F143" s="217" t="s">
        <v>988</v>
      </c>
      <c r="G143" s="218" t="s">
        <v>211</v>
      </c>
      <c r="H143" s="219">
        <v>23.399999999999999</v>
      </c>
      <c r="I143" s="220"/>
      <c r="J143" s="221">
        <f>ROUND(I143*H143,2)</f>
        <v>0</v>
      </c>
      <c r="K143" s="217" t="s">
        <v>142</v>
      </c>
      <c r="L143" s="47"/>
      <c r="M143" s="222" t="s">
        <v>19</v>
      </c>
      <c r="N143" s="223" t="s">
        <v>45</v>
      </c>
      <c r="O143" s="87"/>
      <c r="P143" s="224">
        <f>O143*H143</f>
        <v>0</v>
      </c>
      <c r="Q143" s="224">
        <v>0.0012999999999999999</v>
      </c>
      <c r="R143" s="224">
        <f>Q143*H143</f>
        <v>0.030419999999999996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278</v>
      </c>
      <c r="AT143" s="226" t="s">
        <v>138</v>
      </c>
      <c r="AU143" s="226" t="s">
        <v>84</v>
      </c>
      <c r="AY143" s="20" t="s">
        <v>135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82</v>
      </c>
      <c r="BK143" s="227">
        <f>ROUND(I143*H143,2)</f>
        <v>0</v>
      </c>
      <c r="BL143" s="20" t="s">
        <v>278</v>
      </c>
      <c r="BM143" s="226" t="s">
        <v>989</v>
      </c>
    </row>
    <row r="144" s="2" customFormat="1">
      <c r="A144" s="41"/>
      <c r="B144" s="42"/>
      <c r="C144" s="43"/>
      <c r="D144" s="228" t="s">
        <v>145</v>
      </c>
      <c r="E144" s="43"/>
      <c r="F144" s="229" t="s">
        <v>990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145</v>
      </c>
      <c r="AU144" s="20" t="s">
        <v>84</v>
      </c>
    </row>
    <row r="145" s="13" customFormat="1">
      <c r="A145" s="13"/>
      <c r="B145" s="233"/>
      <c r="C145" s="234"/>
      <c r="D145" s="235" t="s">
        <v>147</v>
      </c>
      <c r="E145" s="236" t="s">
        <v>19</v>
      </c>
      <c r="F145" s="237" t="s">
        <v>366</v>
      </c>
      <c r="G145" s="234"/>
      <c r="H145" s="236" t="s">
        <v>19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147</v>
      </c>
      <c r="AU145" s="243" t="s">
        <v>84</v>
      </c>
      <c r="AV145" s="13" t="s">
        <v>82</v>
      </c>
      <c r="AW145" s="13" t="s">
        <v>36</v>
      </c>
      <c r="AX145" s="13" t="s">
        <v>74</v>
      </c>
      <c r="AY145" s="243" t="s">
        <v>135</v>
      </c>
    </row>
    <row r="146" s="14" customFormat="1">
      <c r="A146" s="14"/>
      <c r="B146" s="244"/>
      <c r="C146" s="245"/>
      <c r="D146" s="235" t="s">
        <v>147</v>
      </c>
      <c r="E146" s="246" t="s">
        <v>19</v>
      </c>
      <c r="F146" s="247" t="s">
        <v>991</v>
      </c>
      <c r="G146" s="245"/>
      <c r="H146" s="248">
        <v>11.699999999999999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147</v>
      </c>
      <c r="AU146" s="254" t="s">
        <v>84</v>
      </c>
      <c r="AV146" s="14" t="s">
        <v>84</v>
      </c>
      <c r="AW146" s="14" t="s">
        <v>36</v>
      </c>
      <c r="AX146" s="14" t="s">
        <v>74</v>
      </c>
      <c r="AY146" s="254" t="s">
        <v>135</v>
      </c>
    </row>
    <row r="147" s="14" customFormat="1">
      <c r="A147" s="14"/>
      <c r="B147" s="244"/>
      <c r="C147" s="245"/>
      <c r="D147" s="235" t="s">
        <v>147</v>
      </c>
      <c r="E147" s="246" t="s">
        <v>19</v>
      </c>
      <c r="F147" s="247" t="s">
        <v>991</v>
      </c>
      <c r="G147" s="245"/>
      <c r="H147" s="248">
        <v>11.699999999999999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147</v>
      </c>
      <c r="AU147" s="254" t="s">
        <v>84</v>
      </c>
      <c r="AV147" s="14" t="s">
        <v>84</v>
      </c>
      <c r="AW147" s="14" t="s">
        <v>36</v>
      </c>
      <c r="AX147" s="14" t="s">
        <v>74</v>
      </c>
      <c r="AY147" s="254" t="s">
        <v>135</v>
      </c>
    </row>
    <row r="148" s="15" customFormat="1">
      <c r="A148" s="15"/>
      <c r="B148" s="255"/>
      <c r="C148" s="256"/>
      <c r="D148" s="235" t="s">
        <v>147</v>
      </c>
      <c r="E148" s="257" t="s">
        <v>19</v>
      </c>
      <c r="F148" s="258" t="s">
        <v>152</v>
      </c>
      <c r="G148" s="256"/>
      <c r="H148" s="259">
        <v>23.399999999999999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5" t="s">
        <v>147</v>
      </c>
      <c r="AU148" s="265" t="s">
        <v>84</v>
      </c>
      <c r="AV148" s="15" t="s">
        <v>143</v>
      </c>
      <c r="AW148" s="15" t="s">
        <v>36</v>
      </c>
      <c r="AX148" s="15" t="s">
        <v>82</v>
      </c>
      <c r="AY148" s="265" t="s">
        <v>135</v>
      </c>
    </row>
    <row r="149" s="2" customFormat="1" ht="24.15" customHeight="1">
      <c r="A149" s="41"/>
      <c r="B149" s="42"/>
      <c r="C149" s="215" t="s">
        <v>223</v>
      </c>
      <c r="D149" s="215" t="s">
        <v>138</v>
      </c>
      <c r="E149" s="216" t="s">
        <v>992</v>
      </c>
      <c r="F149" s="217" t="s">
        <v>993</v>
      </c>
      <c r="G149" s="218" t="s">
        <v>211</v>
      </c>
      <c r="H149" s="219">
        <v>23.399999999999999</v>
      </c>
      <c r="I149" s="220"/>
      <c r="J149" s="221">
        <f>ROUND(I149*H149,2)</f>
        <v>0</v>
      </c>
      <c r="K149" s="217" t="s">
        <v>142</v>
      </c>
      <c r="L149" s="47"/>
      <c r="M149" s="222" t="s">
        <v>19</v>
      </c>
      <c r="N149" s="223" t="s">
        <v>45</v>
      </c>
      <c r="O149" s="87"/>
      <c r="P149" s="224">
        <f>O149*H149</f>
        <v>0</v>
      </c>
      <c r="Q149" s="224">
        <v>4.0000000000000003E-05</v>
      </c>
      <c r="R149" s="224">
        <f>Q149*H149</f>
        <v>0.00093599999999999998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278</v>
      </c>
      <c r="AT149" s="226" t="s">
        <v>138</v>
      </c>
      <c r="AU149" s="226" t="s">
        <v>84</v>
      </c>
      <c r="AY149" s="20" t="s">
        <v>135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82</v>
      </c>
      <c r="BK149" s="227">
        <f>ROUND(I149*H149,2)</f>
        <v>0</v>
      </c>
      <c r="BL149" s="20" t="s">
        <v>278</v>
      </c>
      <c r="BM149" s="226" t="s">
        <v>994</v>
      </c>
    </row>
    <row r="150" s="2" customFormat="1">
      <c r="A150" s="41"/>
      <c r="B150" s="42"/>
      <c r="C150" s="43"/>
      <c r="D150" s="228" t="s">
        <v>145</v>
      </c>
      <c r="E150" s="43"/>
      <c r="F150" s="229" t="s">
        <v>995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145</v>
      </c>
      <c r="AU150" s="20" t="s">
        <v>84</v>
      </c>
    </row>
    <row r="151" s="13" customFormat="1">
      <c r="A151" s="13"/>
      <c r="B151" s="233"/>
      <c r="C151" s="234"/>
      <c r="D151" s="235" t="s">
        <v>147</v>
      </c>
      <c r="E151" s="236" t="s">
        <v>19</v>
      </c>
      <c r="F151" s="237" t="s">
        <v>366</v>
      </c>
      <c r="G151" s="234"/>
      <c r="H151" s="236" t="s">
        <v>19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147</v>
      </c>
      <c r="AU151" s="243" t="s">
        <v>84</v>
      </c>
      <c r="AV151" s="13" t="s">
        <v>82</v>
      </c>
      <c r="AW151" s="13" t="s">
        <v>36</v>
      </c>
      <c r="AX151" s="13" t="s">
        <v>74</v>
      </c>
      <c r="AY151" s="243" t="s">
        <v>135</v>
      </c>
    </row>
    <row r="152" s="14" customFormat="1">
      <c r="A152" s="14"/>
      <c r="B152" s="244"/>
      <c r="C152" s="245"/>
      <c r="D152" s="235" t="s">
        <v>147</v>
      </c>
      <c r="E152" s="246" t="s">
        <v>19</v>
      </c>
      <c r="F152" s="247" t="s">
        <v>991</v>
      </c>
      <c r="G152" s="245"/>
      <c r="H152" s="248">
        <v>11.699999999999999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147</v>
      </c>
      <c r="AU152" s="254" t="s">
        <v>84</v>
      </c>
      <c r="AV152" s="14" t="s">
        <v>84</v>
      </c>
      <c r="AW152" s="14" t="s">
        <v>36</v>
      </c>
      <c r="AX152" s="14" t="s">
        <v>74</v>
      </c>
      <c r="AY152" s="254" t="s">
        <v>135</v>
      </c>
    </row>
    <row r="153" s="14" customFormat="1">
      <c r="A153" s="14"/>
      <c r="B153" s="244"/>
      <c r="C153" s="245"/>
      <c r="D153" s="235" t="s">
        <v>147</v>
      </c>
      <c r="E153" s="246" t="s">
        <v>19</v>
      </c>
      <c r="F153" s="247" t="s">
        <v>991</v>
      </c>
      <c r="G153" s="245"/>
      <c r="H153" s="248">
        <v>11.699999999999999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147</v>
      </c>
      <c r="AU153" s="254" t="s">
        <v>84</v>
      </c>
      <c r="AV153" s="14" t="s">
        <v>84</v>
      </c>
      <c r="AW153" s="14" t="s">
        <v>36</v>
      </c>
      <c r="AX153" s="14" t="s">
        <v>74</v>
      </c>
      <c r="AY153" s="254" t="s">
        <v>135</v>
      </c>
    </row>
    <row r="154" s="15" customFormat="1">
      <c r="A154" s="15"/>
      <c r="B154" s="255"/>
      <c r="C154" s="256"/>
      <c r="D154" s="235" t="s">
        <v>147</v>
      </c>
      <c r="E154" s="257" t="s">
        <v>19</v>
      </c>
      <c r="F154" s="258" t="s">
        <v>152</v>
      </c>
      <c r="G154" s="256"/>
      <c r="H154" s="259">
        <v>23.399999999999999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147</v>
      </c>
      <c r="AU154" s="265" t="s">
        <v>84</v>
      </c>
      <c r="AV154" s="15" t="s">
        <v>143</v>
      </c>
      <c r="AW154" s="15" t="s">
        <v>36</v>
      </c>
      <c r="AX154" s="15" t="s">
        <v>82</v>
      </c>
      <c r="AY154" s="265" t="s">
        <v>135</v>
      </c>
    </row>
    <row r="155" s="2" customFormat="1" ht="16.5" customHeight="1">
      <c r="A155" s="41"/>
      <c r="B155" s="42"/>
      <c r="C155" s="215" t="s">
        <v>8</v>
      </c>
      <c r="D155" s="215" t="s">
        <v>138</v>
      </c>
      <c r="E155" s="216" t="s">
        <v>996</v>
      </c>
      <c r="F155" s="217" t="s">
        <v>997</v>
      </c>
      <c r="G155" s="218" t="s">
        <v>314</v>
      </c>
      <c r="H155" s="219">
        <v>14</v>
      </c>
      <c r="I155" s="220"/>
      <c r="J155" s="221">
        <f>ROUND(I155*H155,2)</f>
        <v>0</v>
      </c>
      <c r="K155" s="217" t="s">
        <v>142</v>
      </c>
      <c r="L155" s="47"/>
      <c r="M155" s="222" t="s">
        <v>19</v>
      </c>
      <c r="N155" s="223" t="s">
        <v>45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278</v>
      </c>
      <c r="AT155" s="226" t="s">
        <v>138</v>
      </c>
      <c r="AU155" s="226" t="s">
        <v>84</v>
      </c>
      <c r="AY155" s="20" t="s">
        <v>135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82</v>
      </c>
      <c r="BK155" s="227">
        <f>ROUND(I155*H155,2)</f>
        <v>0</v>
      </c>
      <c r="BL155" s="20" t="s">
        <v>278</v>
      </c>
      <c r="BM155" s="226" t="s">
        <v>998</v>
      </c>
    </row>
    <row r="156" s="2" customFormat="1">
      <c r="A156" s="41"/>
      <c r="B156" s="42"/>
      <c r="C156" s="43"/>
      <c r="D156" s="228" t="s">
        <v>145</v>
      </c>
      <c r="E156" s="43"/>
      <c r="F156" s="229" t="s">
        <v>999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145</v>
      </c>
      <c r="AU156" s="20" t="s">
        <v>84</v>
      </c>
    </row>
    <row r="157" s="13" customFormat="1">
      <c r="A157" s="13"/>
      <c r="B157" s="233"/>
      <c r="C157" s="234"/>
      <c r="D157" s="235" t="s">
        <v>147</v>
      </c>
      <c r="E157" s="236" t="s">
        <v>19</v>
      </c>
      <c r="F157" s="237" t="s">
        <v>366</v>
      </c>
      <c r="G157" s="234"/>
      <c r="H157" s="236" t="s">
        <v>19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147</v>
      </c>
      <c r="AU157" s="243" t="s">
        <v>84</v>
      </c>
      <c r="AV157" s="13" t="s">
        <v>82</v>
      </c>
      <c r="AW157" s="13" t="s">
        <v>36</v>
      </c>
      <c r="AX157" s="13" t="s">
        <v>74</v>
      </c>
      <c r="AY157" s="243" t="s">
        <v>135</v>
      </c>
    </row>
    <row r="158" s="13" customFormat="1">
      <c r="A158" s="13"/>
      <c r="B158" s="233"/>
      <c r="C158" s="234"/>
      <c r="D158" s="235" t="s">
        <v>147</v>
      </c>
      <c r="E158" s="236" t="s">
        <v>19</v>
      </c>
      <c r="F158" s="237" t="s">
        <v>417</v>
      </c>
      <c r="G158" s="234"/>
      <c r="H158" s="236" t="s">
        <v>19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147</v>
      </c>
      <c r="AU158" s="243" t="s">
        <v>84</v>
      </c>
      <c r="AV158" s="13" t="s">
        <v>82</v>
      </c>
      <c r="AW158" s="13" t="s">
        <v>36</v>
      </c>
      <c r="AX158" s="13" t="s">
        <v>74</v>
      </c>
      <c r="AY158" s="243" t="s">
        <v>135</v>
      </c>
    </row>
    <row r="159" s="14" customFormat="1">
      <c r="A159" s="14"/>
      <c r="B159" s="244"/>
      <c r="C159" s="245"/>
      <c r="D159" s="235" t="s">
        <v>147</v>
      </c>
      <c r="E159" s="246" t="s">
        <v>19</v>
      </c>
      <c r="F159" s="247" t="s">
        <v>1000</v>
      </c>
      <c r="G159" s="245"/>
      <c r="H159" s="248">
        <v>4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147</v>
      </c>
      <c r="AU159" s="254" t="s">
        <v>84</v>
      </c>
      <c r="AV159" s="14" t="s">
        <v>84</v>
      </c>
      <c r="AW159" s="14" t="s">
        <v>36</v>
      </c>
      <c r="AX159" s="14" t="s">
        <v>74</v>
      </c>
      <c r="AY159" s="254" t="s">
        <v>135</v>
      </c>
    </row>
    <row r="160" s="13" customFormat="1">
      <c r="A160" s="13"/>
      <c r="B160" s="233"/>
      <c r="C160" s="234"/>
      <c r="D160" s="235" t="s">
        <v>147</v>
      </c>
      <c r="E160" s="236" t="s">
        <v>19</v>
      </c>
      <c r="F160" s="237" t="s">
        <v>419</v>
      </c>
      <c r="G160" s="234"/>
      <c r="H160" s="236" t="s">
        <v>19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147</v>
      </c>
      <c r="AU160" s="243" t="s">
        <v>84</v>
      </c>
      <c r="AV160" s="13" t="s">
        <v>82</v>
      </c>
      <c r="AW160" s="13" t="s">
        <v>36</v>
      </c>
      <c r="AX160" s="13" t="s">
        <v>74</v>
      </c>
      <c r="AY160" s="243" t="s">
        <v>135</v>
      </c>
    </row>
    <row r="161" s="14" customFormat="1">
      <c r="A161" s="14"/>
      <c r="B161" s="244"/>
      <c r="C161" s="245"/>
      <c r="D161" s="235" t="s">
        <v>147</v>
      </c>
      <c r="E161" s="246" t="s">
        <v>19</v>
      </c>
      <c r="F161" s="247" t="s">
        <v>84</v>
      </c>
      <c r="G161" s="245"/>
      <c r="H161" s="248">
        <v>2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147</v>
      </c>
      <c r="AU161" s="254" t="s">
        <v>84</v>
      </c>
      <c r="AV161" s="14" t="s">
        <v>84</v>
      </c>
      <c r="AW161" s="14" t="s">
        <v>36</v>
      </c>
      <c r="AX161" s="14" t="s">
        <v>74</v>
      </c>
      <c r="AY161" s="254" t="s">
        <v>135</v>
      </c>
    </row>
    <row r="162" s="13" customFormat="1">
      <c r="A162" s="13"/>
      <c r="B162" s="233"/>
      <c r="C162" s="234"/>
      <c r="D162" s="235" t="s">
        <v>147</v>
      </c>
      <c r="E162" s="236" t="s">
        <v>19</v>
      </c>
      <c r="F162" s="237" t="s">
        <v>436</v>
      </c>
      <c r="G162" s="234"/>
      <c r="H162" s="236" t="s">
        <v>19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147</v>
      </c>
      <c r="AU162" s="243" t="s">
        <v>84</v>
      </c>
      <c r="AV162" s="13" t="s">
        <v>82</v>
      </c>
      <c r="AW162" s="13" t="s">
        <v>36</v>
      </c>
      <c r="AX162" s="13" t="s">
        <v>74</v>
      </c>
      <c r="AY162" s="243" t="s">
        <v>135</v>
      </c>
    </row>
    <row r="163" s="14" customFormat="1">
      <c r="A163" s="14"/>
      <c r="B163" s="244"/>
      <c r="C163" s="245"/>
      <c r="D163" s="235" t="s">
        <v>147</v>
      </c>
      <c r="E163" s="246" t="s">
        <v>19</v>
      </c>
      <c r="F163" s="247" t="s">
        <v>82</v>
      </c>
      <c r="G163" s="245"/>
      <c r="H163" s="248">
        <v>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147</v>
      </c>
      <c r="AU163" s="254" t="s">
        <v>84</v>
      </c>
      <c r="AV163" s="14" t="s">
        <v>84</v>
      </c>
      <c r="AW163" s="14" t="s">
        <v>36</v>
      </c>
      <c r="AX163" s="14" t="s">
        <v>74</v>
      </c>
      <c r="AY163" s="254" t="s">
        <v>135</v>
      </c>
    </row>
    <row r="164" s="13" customFormat="1">
      <c r="A164" s="13"/>
      <c r="B164" s="233"/>
      <c r="C164" s="234"/>
      <c r="D164" s="235" t="s">
        <v>147</v>
      </c>
      <c r="E164" s="236" t="s">
        <v>19</v>
      </c>
      <c r="F164" s="237" t="s">
        <v>438</v>
      </c>
      <c r="G164" s="234"/>
      <c r="H164" s="236" t="s">
        <v>19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147</v>
      </c>
      <c r="AU164" s="243" t="s">
        <v>84</v>
      </c>
      <c r="AV164" s="13" t="s">
        <v>82</v>
      </c>
      <c r="AW164" s="13" t="s">
        <v>36</v>
      </c>
      <c r="AX164" s="13" t="s">
        <v>74</v>
      </c>
      <c r="AY164" s="243" t="s">
        <v>135</v>
      </c>
    </row>
    <row r="165" s="14" customFormat="1">
      <c r="A165" s="14"/>
      <c r="B165" s="244"/>
      <c r="C165" s="245"/>
      <c r="D165" s="235" t="s">
        <v>147</v>
      </c>
      <c r="E165" s="246" t="s">
        <v>19</v>
      </c>
      <c r="F165" s="247" t="s">
        <v>82</v>
      </c>
      <c r="G165" s="245"/>
      <c r="H165" s="248">
        <v>1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147</v>
      </c>
      <c r="AU165" s="254" t="s">
        <v>84</v>
      </c>
      <c r="AV165" s="14" t="s">
        <v>84</v>
      </c>
      <c r="AW165" s="14" t="s">
        <v>36</v>
      </c>
      <c r="AX165" s="14" t="s">
        <v>74</v>
      </c>
      <c r="AY165" s="254" t="s">
        <v>135</v>
      </c>
    </row>
    <row r="166" s="13" customFormat="1">
      <c r="A166" s="13"/>
      <c r="B166" s="233"/>
      <c r="C166" s="234"/>
      <c r="D166" s="235" t="s">
        <v>147</v>
      </c>
      <c r="E166" s="236" t="s">
        <v>19</v>
      </c>
      <c r="F166" s="237" t="s">
        <v>1001</v>
      </c>
      <c r="G166" s="234"/>
      <c r="H166" s="236" t="s">
        <v>19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147</v>
      </c>
      <c r="AU166" s="243" t="s">
        <v>84</v>
      </c>
      <c r="AV166" s="13" t="s">
        <v>82</v>
      </c>
      <c r="AW166" s="13" t="s">
        <v>36</v>
      </c>
      <c r="AX166" s="13" t="s">
        <v>74</v>
      </c>
      <c r="AY166" s="243" t="s">
        <v>135</v>
      </c>
    </row>
    <row r="167" s="14" customFormat="1">
      <c r="A167" s="14"/>
      <c r="B167" s="244"/>
      <c r="C167" s="245"/>
      <c r="D167" s="235" t="s">
        <v>147</v>
      </c>
      <c r="E167" s="246" t="s">
        <v>19</v>
      </c>
      <c r="F167" s="247" t="s">
        <v>82</v>
      </c>
      <c r="G167" s="245"/>
      <c r="H167" s="248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147</v>
      </c>
      <c r="AU167" s="254" t="s">
        <v>84</v>
      </c>
      <c r="AV167" s="14" t="s">
        <v>84</v>
      </c>
      <c r="AW167" s="14" t="s">
        <v>36</v>
      </c>
      <c r="AX167" s="14" t="s">
        <v>74</v>
      </c>
      <c r="AY167" s="254" t="s">
        <v>135</v>
      </c>
    </row>
    <row r="168" s="13" customFormat="1">
      <c r="A168" s="13"/>
      <c r="B168" s="233"/>
      <c r="C168" s="234"/>
      <c r="D168" s="235" t="s">
        <v>147</v>
      </c>
      <c r="E168" s="236" t="s">
        <v>19</v>
      </c>
      <c r="F168" s="237" t="s">
        <v>469</v>
      </c>
      <c r="G168" s="234"/>
      <c r="H168" s="236" t="s">
        <v>19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147</v>
      </c>
      <c r="AU168" s="243" t="s">
        <v>84</v>
      </c>
      <c r="AV168" s="13" t="s">
        <v>82</v>
      </c>
      <c r="AW168" s="13" t="s">
        <v>36</v>
      </c>
      <c r="AX168" s="13" t="s">
        <v>74</v>
      </c>
      <c r="AY168" s="243" t="s">
        <v>135</v>
      </c>
    </row>
    <row r="169" s="14" customFormat="1">
      <c r="A169" s="14"/>
      <c r="B169" s="244"/>
      <c r="C169" s="245"/>
      <c r="D169" s="235" t="s">
        <v>147</v>
      </c>
      <c r="E169" s="246" t="s">
        <v>19</v>
      </c>
      <c r="F169" s="247" t="s">
        <v>82</v>
      </c>
      <c r="G169" s="245"/>
      <c r="H169" s="248">
        <v>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147</v>
      </c>
      <c r="AU169" s="254" t="s">
        <v>84</v>
      </c>
      <c r="AV169" s="14" t="s">
        <v>84</v>
      </c>
      <c r="AW169" s="14" t="s">
        <v>36</v>
      </c>
      <c r="AX169" s="14" t="s">
        <v>74</v>
      </c>
      <c r="AY169" s="254" t="s">
        <v>135</v>
      </c>
    </row>
    <row r="170" s="13" customFormat="1">
      <c r="A170" s="13"/>
      <c r="B170" s="233"/>
      <c r="C170" s="234"/>
      <c r="D170" s="235" t="s">
        <v>147</v>
      </c>
      <c r="E170" s="236" t="s">
        <v>19</v>
      </c>
      <c r="F170" s="237" t="s">
        <v>425</v>
      </c>
      <c r="G170" s="234"/>
      <c r="H170" s="236" t="s">
        <v>19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147</v>
      </c>
      <c r="AU170" s="243" t="s">
        <v>84</v>
      </c>
      <c r="AV170" s="13" t="s">
        <v>82</v>
      </c>
      <c r="AW170" s="13" t="s">
        <v>36</v>
      </c>
      <c r="AX170" s="13" t="s">
        <v>74</v>
      </c>
      <c r="AY170" s="243" t="s">
        <v>135</v>
      </c>
    </row>
    <row r="171" s="14" customFormat="1">
      <c r="A171" s="14"/>
      <c r="B171" s="244"/>
      <c r="C171" s="245"/>
      <c r="D171" s="235" t="s">
        <v>147</v>
      </c>
      <c r="E171" s="246" t="s">
        <v>19</v>
      </c>
      <c r="F171" s="247" t="s">
        <v>1002</v>
      </c>
      <c r="G171" s="245"/>
      <c r="H171" s="248">
        <v>4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147</v>
      </c>
      <c r="AU171" s="254" t="s">
        <v>84</v>
      </c>
      <c r="AV171" s="14" t="s">
        <v>84</v>
      </c>
      <c r="AW171" s="14" t="s">
        <v>36</v>
      </c>
      <c r="AX171" s="14" t="s">
        <v>74</v>
      </c>
      <c r="AY171" s="254" t="s">
        <v>135</v>
      </c>
    </row>
    <row r="172" s="15" customFormat="1">
      <c r="A172" s="15"/>
      <c r="B172" s="255"/>
      <c r="C172" s="256"/>
      <c r="D172" s="235" t="s">
        <v>147</v>
      </c>
      <c r="E172" s="257" t="s">
        <v>19</v>
      </c>
      <c r="F172" s="258" t="s">
        <v>152</v>
      </c>
      <c r="G172" s="256"/>
      <c r="H172" s="259">
        <v>14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5" t="s">
        <v>147</v>
      </c>
      <c r="AU172" s="265" t="s">
        <v>84</v>
      </c>
      <c r="AV172" s="15" t="s">
        <v>143</v>
      </c>
      <c r="AW172" s="15" t="s">
        <v>36</v>
      </c>
      <c r="AX172" s="15" t="s">
        <v>82</v>
      </c>
      <c r="AY172" s="265" t="s">
        <v>135</v>
      </c>
    </row>
    <row r="173" s="2" customFormat="1" ht="21.75" customHeight="1">
      <c r="A173" s="41"/>
      <c r="B173" s="42"/>
      <c r="C173" s="215" t="s">
        <v>254</v>
      </c>
      <c r="D173" s="215" t="s">
        <v>138</v>
      </c>
      <c r="E173" s="216" t="s">
        <v>1003</v>
      </c>
      <c r="F173" s="217" t="s">
        <v>1004</v>
      </c>
      <c r="G173" s="218" t="s">
        <v>211</v>
      </c>
      <c r="H173" s="219">
        <v>20.399999999999999</v>
      </c>
      <c r="I173" s="220"/>
      <c r="J173" s="221">
        <f>ROUND(I173*H173,2)</f>
        <v>0</v>
      </c>
      <c r="K173" s="217" t="s">
        <v>142</v>
      </c>
      <c r="L173" s="47"/>
      <c r="M173" s="222" t="s">
        <v>19</v>
      </c>
      <c r="N173" s="223" t="s">
        <v>45</v>
      </c>
      <c r="O173" s="87"/>
      <c r="P173" s="224">
        <f>O173*H173</f>
        <v>0</v>
      </c>
      <c r="Q173" s="224">
        <v>1.0000000000000001E-05</v>
      </c>
      <c r="R173" s="224">
        <f>Q173*H173</f>
        <v>0.000204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278</v>
      </c>
      <c r="AT173" s="226" t="s">
        <v>138</v>
      </c>
      <c r="AU173" s="226" t="s">
        <v>84</v>
      </c>
      <c r="AY173" s="20" t="s">
        <v>135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82</v>
      </c>
      <c r="BK173" s="227">
        <f>ROUND(I173*H173,2)</f>
        <v>0</v>
      </c>
      <c r="BL173" s="20" t="s">
        <v>278</v>
      </c>
      <c r="BM173" s="226" t="s">
        <v>1005</v>
      </c>
    </row>
    <row r="174" s="2" customFormat="1">
      <c r="A174" s="41"/>
      <c r="B174" s="42"/>
      <c r="C174" s="43"/>
      <c r="D174" s="228" t="s">
        <v>145</v>
      </c>
      <c r="E174" s="43"/>
      <c r="F174" s="229" t="s">
        <v>1006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145</v>
      </c>
      <c r="AU174" s="20" t="s">
        <v>84</v>
      </c>
    </row>
    <row r="175" s="13" customFormat="1">
      <c r="A175" s="13"/>
      <c r="B175" s="233"/>
      <c r="C175" s="234"/>
      <c r="D175" s="235" t="s">
        <v>147</v>
      </c>
      <c r="E175" s="236" t="s">
        <v>19</v>
      </c>
      <c r="F175" s="237" t="s">
        <v>366</v>
      </c>
      <c r="G175" s="234"/>
      <c r="H175" s="236" t="s">
        <v>19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147</v>
      </c>
      <c r="AU175" s="243" t="s">
        <v>84</v>
      </c>
      <c r="AV175" s="13" t="s">
        <v>82</v>
      </c>
      <c r="AW175" s="13" t="s">
        <v>36</v>
      </c>
      <c r="AX175" s="13" t="s">
        <v>74</v>
      </c>
      <c r="AY175" s="243" t="s">
        <v>135</v>
      </c>
    </row>
    <row r="176" s="14" customFormat="1">
      <c r="A176" s="14"/>
      <c r="B176" s="244"/>
      <c r="C176" s="245"/>
      <c r="D176" s="235" t="s">
        <v>147</v>
      </c>
      <c r="E176" s="246" t="s">
        <v>19</v>
      </c>
      <c r="F176" s="247" t="s">
        <v>961</v>
      </c>
      <c r="G176" s="245"/>
      <c r="H176" s="248">
        <v>10.199999999999999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147</v>
      </c>
      <c r="AU176" s="254" t="s">
        <v>84</v>
      </c>
      <c r="AV176" s="14" t="s">
        <v>84</v>
      </c>
      <c r="AW176" s="14" t="s">
        <v>36</v>
      </c>
      <c r="AX176" s="14" t="s">
        <v>74</v>
      </c>
      <c r="AY176" s="254" t="s">
        <v>135</v>
      </c>
    </row>
    <row r="177" s="14" customFormat="1">
      <c r="A177" s="14"/>
      <c r="B177" s="244"/>
      <c r="C177" s="245"/>
      <c r="D177" s="235" t="s">
        <v>147</v>
      </c>
      <c r="E177" s="246" t="s">
        <v>19</v>
      </c>
      <c r="F177" s="247" t="s">
        <v>961</v>
      </c>
      <c r="G177" s="245"/>
      <c r="H177" s="248">
        <v>10.199999999999999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147</v>
      </c>
      <c r="AU177" s="254" t="s">
        <v>84</v>
      </c>
      <c r="AV177" s="14" t="s">
        <v>84</v>
      </c>
      <c r="AW177" s="14" t="s">
        <v>36</v>
      </c>
      <c r="AX177" s="14" t="s">
        <v>74</v>
      </c>
      <c r="AY177" s="254" t="s">
        <v>135</v>
      </c>
    </row>
    <row r="178" s="15" customFormat="1">
      <c r="A178" s="15"/>
      <c r="B178" s="255"/>
      <c r="C178" s="256"/>
      <c r="D178" s="235" t="s">
        <v>147</v>
      </c>
      <c r="E178" s="257" t="s">
        <v>19</v>
      </c>
      <c r="F178" s="258" t="s">
        <v>152</v>
      </c>
      <c r="G178" s="256"/>
      <c r="H178" s="259">
        <v>20.399999999999999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147</v>
      </c>
      <c r="AU178" s="265" t="s">
        <v>84</v>
      </c>
      <c r="AV178" s="15" t="s">
        <v>143</v>
      </c>
      <c r="AW178" s="15" t="s">
        <v>36</v>
      </c>
      <c r="AX178" s="15" t="s">
        <v>82</v>
      </c>
      <c r="AY178" s="265" t="s">
        <v>135</v>
      </c>
    </row>
    <row r="179" s="2" customFormat="1" ht="24.15" customHeight="1">
      <c r="A179" s="41"/>
      <c r="B179" s="42"/>
      <c r="C179" s="215" t="s">
        <v>267</v>
      </c>
      <c r="D179" s="215" t="s">
        <v>138</v>
      </c>
      <c r="E179" s="216" t="s">
        <v>1007</v>
      </c>
      <c r="F179" s="217" t="s">
        <v>1008</v>
      </c>
      <c r="G179" s="218" t="s">
        <v>211</v>
      </c>
      <c r="H179" s="219">
        <v>20.399999999999999</v>
      </c>
      <c r="I179" s="220"/>
      <c r="J179" s="221">
        <f>ROUND(I179*H179,2)</f>
        <v>0</v>
      </c>
      <c r="K179" s="217" t="s">
        <v>142</v>
      </c>
      <c r="L179" s="47"/>
      <c r="M179" s="222" t="s">
        <v>19</v>
      </c>
      <c r="N179" s="223" t="s">
        <v>45</v>
      </c>
      <c r="O179" s="87"/>
      <c r="P179" s="224">
        <f>O179*H179</f>
        <v>0</v>
      </c>
      <c r="Q179" s="224">
        <v>2.0000000000000002E-05</v>
      </c>
      <c r="R179" s="224">
        <f>Q179*H179</f>
        <v>0.000408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278</v>
      </c>
      <c r="AT179" s="226" t="s">
        <v>138</v>
      </c>
      <c r="AU179" s="226" t="s">
        <v>84</v>
      </c>
      <c r="AY179" s="20" t="s">
        <v>135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82</v>
      </c>
      <c r="BK179" s="227">
        <f>ROUND(I179*H179,2)</f>
        <v>0</v>
      </c>
      <c r="BL179" s="20" t="s">
        <v>278</v>
      </c>
      <c r="BM179" s="226" t="s">
        <v>1009</v>
      </c>
    </row>
    <row r="180" s="2" customFormat="1">
      <c r="A180" s="41"/>
      <c r="B180" s="42"/>
      <c r="C180" s="43"/>
      <c r="D180" s="228" t="s">
        <v>145</v>
      </c>
      <c r="E180" s="43"/>
      <c r="F180" s="229" t="s">
        <v>1010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145</v>
      </c>
      <c r="AU180" s="20" t="s">
        <v>84</v>
      </c>
    </row>
    <row r="181" s="13" customFormat="1">
      <c r="A181" s="13"/>
      <c r="B181" s="233"/>
      <c r="C181" s="234"/>
      <c r="D181" s="235" t="s">
        <v>147</v>
      </c>
      <c r="E181" s="236" t="s">
        <v>19</v>
      </c>
      <c r="F181" s="237" t="s">
        <v>366</v>
      </c>
      <c r="G181" s="234"/>
      <c r="H181" s="236" t="s">
        <v>19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147</v>
      </c>
      <c r="AU181" s="243" t="s">
        <v>84</v>
      </c>
      <c r="AV181" s="13" t="s">
        <v>82</v>
      </c>
      <c r="AW181" s="13" t="s">
        <v>36</v>
      </c>
      <c r="AX181" s="13" t="s">
        <v>74</v>
      </c>
      <c r="AY181" s="243" t="s">
        <v>135</v>
      </c>
    </row>
    <row r="182" s="14" customFormat="1">
      <c r="A182" s="14"/>
      <c r="B182" s="244"/>
      <c r="C182" s="245"/>
      <c r="D182" s="235" t="s">
        <v>147</v>
      </c>
      <c r="E182" s="246" t="s">
        <v>19</v>
      </c>
      <c r="F182" s="247" t="s">
        <v>961</v>
      </c>
      <c r="G182" s="245"/>
      <c r="H182" s="248">
        <v>10.199999999999999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147</v>
      </c>
      <c r="AU182" s="254" t="s">
        <v>84</v>
      </c>
      <c r="AV182" s="14" t="s">
        <v>84</v>
      </c>
      <c r="AW182" s="14" t="s">
        <v>36</v>
      </c>
      <c r="AX182" s="14" t="s">
        <v>74</v>
      </c>
      <c r="AY182" s="254" t="s">
        <v>135</v>
      </c>
    </row>
    <row r="183" s="14" customFormat="1">
      <c r="A183" s="14"/>
      <c r="B183" s="244"/>
      <c r="C183" s="245"/>
      <c r="D183" s="235" t="s">
        <v>147</v>
      </c>
      <c r="E183" s="246" t="s">
        <v>19</v>
      </c>
      <c r="F183" s="247" t="s">
        <v>961</v>
      </c>
      <c r="G183" s="245"/>
      <c r="H183" s="248">
        <v>10.199999999999999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147</v>
      </c>
      <c r="AU183" s="254" t="s">
        <v>84</v>
      </c>
      <c r="AV183" s="14" t="s">
        <v>84</v>
      </c>
      <c r="AW183" s="14" t="s">
        <v>36</v>
      </c>
      <c r="AX183" s="14" t="s">
        <v>74</v>
      </c>
      <c r="AY183" s="254" t="s">
        <v>135</v>
      </c>
    </row>
    <row r="184" s="15" customFormat="1">
      <c r="A184" s="15"/>
      <c r="B184" s="255"/>
      <c r="C184" s="256"/>
      <c r="D184" s="235" t="s">
        <v>147</v>
      </c>
      <c r="E184" s="257" t="s">
        <v>19</v>
      </c>
      <c r="F184" s="258" t="s">
        <v>152</v>
      </c>
      <c r="G184" s="256"/>
      <c r="H184" s="259">
        <v>20.399999999999999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147</v>
      </c>
      <c r="AU184" s="265" t="s">
        <v>84</v>
      </c>
      <c r="AV184" s="15" t="s">
        <v>143</v>
      </c>
      <c r="AW184" s="15" t="s">
        <v>36</v>
      </c>
      <c r="AX184" s="15" t="s">
        <v>82</v>
      </c>
      <c r="AY184" s="265" t="s">
        <v>135</v>
      </c>
    </row>
    <row r="185" s="2" customFormat="1" ht="24.15" customHeight="1">
      <c r="A185" s="41"/>
      <c r="B185" s="42"/>
      <c r="C185" s="215" t="s">
        <v>273</v>
      </c>
      <c r="D185" s="215" t="s">
        <v>138</v>
      </c>
      <c r="E185" s="216" t="s">
        <v>1011</v>
      </c>
      <c r="F185" s="217" t="s">
        <v>1012</v>
      </c>
      <c r="G185" s="218" t="s">
        <v>270</v>
      </c>
      <c r="H185" s="219">
        <v>0.032000000000000001</v>
      </c>
      <c r="I185" s="220"/>
      <c r="J185" s="221">
        <f>ROUND(I185*H185,2)</f>
        <v>0</v>
      </c>
      <c r="K185" s="217" t="s">
        <v>142</v>
      </c>
      <c r="L185" s="47"/>
      <c r="M185" s="222" t="s">
        <v>19</v>
      </c>
      <c r="N185" s="223" t="s">
        <v>45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278</v>
      </c>
      <c r="AT185" s="226" t="s">
        <v>138</v>
      </c>
      <c r="AU185" s="226" t="s">
        <v>84</v>
      </c>
      <c r="AY185" s="20" t="s">
        <v>135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82</v>
      </c>
      <c r="BK185" s="227">
        <f>ROUND(I185*H185,2)</f>
        <v>0</v>
      </c>
      <c r="BL185" s="20" t="s">
        <v>278</v>
      </c>
      <c r="BM185" s="226" t="s">
        <v>1013</v>
      </c>
    </row>
    <row r="186" s="2" customFormat="1">
      <c r="A186" s="41"/>
      <c r="B186" s="42"/>
      <c r="C186" s="43"/>
      <c r="D186" s="228" t="s">
        <v>145</v>
      </c>
      <c r="E186" s="43"/>
      <c r="F186" s="229" t="s">
        <v>1014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145</v>
      </c>
      <c r="AU186" s="20" t="s">
        <v>84</v>
      </c>
    </row>
    <row r="187" s="12" customFormat="1" ht="22.8" customHeight="1">
      <c r="A187" s="12"/>
      <c r="B187" s="199"/>
      <c r="C187" s="200"/>
      <c r="D187" s="201" t="s">
        <v>73</v>
      </c>
      <c r="E187" s="213" t="s">
        <v>298</v>
      </c>
      <c r="F187" s="213" t="s">
        <v>299</v>
      </c>
      <c r="G187" s="200"/>
      <c r="H187" s="200"/>
      <c r="I187" s="203"/>
      <c r="J187" s="214">
        <f>BK187</f>
        <v>0</v>
      </c>
      <c r="K187" s="200"/>
      <c r="L187" s="205"/>
      <c r="M187" s="206"/>
      <c r="N187" s="207"/>
      <c r="O187" s="207"/>
      <c r="P187" s="208">
        <f>SUM(P188:P393)</f>
        <v>0</v>
      </c>
      <c r="Q187" s="207"/>
      <c r="R187" s="208">
        <f>SUM(R188:R393)</f>
        <v>0.22098000000000001</v>
      </c>
      <c r="S187" s="207"/>
      <c r="T187" s="209">
        <f>SUM(T188:T393)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0" t="s">
        <v>84</v>
      </c>
      <c r="AT187" s="211" t="s">
        <v>73</v>
      </c>
      <c r="AU187" s="211" t="s">
        <v>82</v>
      </c>
      <c r="AY187" s="210" t="s">
        <v>135</v>
      </c>
      <c r="BK187" s="212">
        <f>SUM(BK188:BK393)</f>
        <v>0</v>
      </c>
    </row>
    <row r="188" s="2" customFormat="1" ht="21.75" customHeight="1">
      <c r="A188" s="41"/>
      <c r="B188" s="42"/>
      <c r="C188" s="215" t="s">
        <v>278</v>
      </c>
      <c r="D188" s="215" t="s">
        <v>138</v>
      </c>
      <c r="E188" s="216" t="s">
        <v>1015</v>
      </c>
      <c r="F188" s="217" t="s">
        <v>1016</v>
      </c>
      <c r="G188" s="218" t="s">
        <v>303</v>
      </c>
      <c r="H188" s="219">
        <v>4</v>
      </c>
      <c r="I188" s="220"/>
      <c r="J188" s="221">
        <f>ROUND(I188*H188,2)</f>
        <v>0</v>
      </c>
      <c r="K188" s="217" t="s">
        <v>142</v>
      </c>
      <c r="L188" s="47"/>
      <c r="M188" s="222" t="s">
        <v>19</v>
      </c>
      <c r="N188" s="223" t="s">
        <v>45</v>
      </c>
      <c r="O188" s="87"/>
      <c r="P188" s="224">
        <f>O188*H188</f>
        <v>0</v>
      </c>
      <c r="Q188" s="224">
        <v>0.017469999999999999</v>
      </c>
      <c r="R188" s="224">
        <f>Q188*H188</f>
        <v>0.069879999999999998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278</v>
      </c>
      <c r="AT188" s="226" t="s">
        <v>138</v>
      </c>
      <c r="AU188" s="226" t="s">
        <v>84</v>
      </c>
      <c r="AY188" s="20" t="s">
        <v>135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82</v>
      </c>
      <c r="BK188" s="227">
        <f>ROUND(I188*H188,2)</f>
        <v>0</v>
      </c>
      <c r="BL188" s="20" t="s">
        <v>278</v>
      </c>
      <c r="BM188" s="226" t="s">
        <v>1017</v>
      </c>
    </row>
    <row r="189" s="2" customFormat="1">
      <c r="A189" s="41"/>
      <c r="B189" s="42"/>
      <c r="C189" s="43"/>
      <c r="D189" s="228" t="s">
        <v>145</v>
      </c>
      <c r="E189" s="43"/>
      <c r="F189" s="229" t="s">
        <v>1018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145</v>
      </c>
      <c r="AU189" s="20" t="s">
        <v>84</v>
      </c>
    </row>
    <row r="190" s="13" customFormat="1">
      <c r="A190" s="13"/>
      <c r="B190" s="233"/>
      <c r="C190" s="234"/>
      <c r="D190" s="235" t="s">
        <v>147</v>
      </c>
      <c r="E190" s="236" t="s">
        <v>19</v>
      </c>
      <c r="F190" s="237" t="s">
        <v>366</v>
      </c>
      <c r="G190" s="234"/>
      <c r="H190" s="236" t="s">
        <v>19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147</v>
      </c>
      <c r="AU190" s="243" t="s">
        <v>84</v>
      </c>
      <c r="AV190" s="13" t="s">
        <v>82</v>
      </c>
      <c r="AW190" s="13" t="s">
        <v>36</v>
      </c>
      <c r="AX190" s="13" t="s">
        <v>74</v>
      </c>
      <c r="AY190" s="243" t="s">
        <v>135</v>
      </c>
    </row>
    <row r="191" s="13" customFormat="1">
      <c r="A191" s="13"/>
      <c r="B191" s="233"/>
      <c r="C191" s="234"/>
      <c r="D191" s="235" t="s">
        <v>147</v>
      </c>
      <c r="E191" s="236" t="s">
        <v>19</v>
      </c>
      <c r="F191" s="237" t="s">
        <v>436</v>
      </c>
      <c r="G191" s="234"/>
      <c r="H191" s="236" t="s">
        <v>19</v>
      </c>
      <c r="I191" s="238"/>
      <c r="J191" s="234"/>
      <c r="K191" s="234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147</v>
      </c>
      <c r="AU191" s="243" t="s">
        <v>84</v>
      </c>
      <c r="AV191" s="13" t="s">
        <v>82</v>
      </c>
      <c r="AW191" s="13" t="s">
        <v>36</v>
      </c>
      <c r="AX191" s="13" t="s">
        <v>74</v>
      </c>
      <c r="AY191" s="243" t="s">
        <v>135</v>
      </c>
    </row>
    <row r="192" s="14" customFormat="1">
      <c r="A192" s="14"/>
      <c r="B192" s="244"/>
      <c r="C192" s="245"/>
      <c r="D192" s="235" t="s">
        <v>147</v>
      </c>
      <c r="E192" s="246" t="s">
        <v>19</v>
      </c>
      <c r="F192" s="247" t="s">
        <v>82</v>
      </c>
      <c r="G192" s="245"/>
      <c r="H192" s="248">
        <v>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147</v>
      </c>
      <c r="AU192" s="254" t="s">
        <v>84</v>
      </c>
      <c r="AV192" s="14" t="s">
        <v>84</v>
      </c>
      <c r="AW192" s="14" t="s">
        <v>36</v>
      </c>
      <c r="AX192" s="14" t="s">
        <v>74</v>
      </c>
      <c r="AY192" s="254" t="s">
        <v>135</v>
      </c>
    </row>
    <row r="193" s="13" customFormat="1">
      <c r="A193" s="13"/>
      <c r="B193" s="233"/>
      <c r="C193" s="234"/>
      <c r="D193" s="235" t="s">
        <v>147</v>
      </c>
      <c r="E193" s="236" t="s">
        <v>19</v>
      </c>
      <c r="F193" s="237" t="s">
        <v>438</v>
      </c>
      <c r="G193" s="234"/>
      <c r="H193" s="236" t="s">
        <v>19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147</v>
      </c>
      <c r="AU193" s="243" t="s">
        <v>84</v>
      </c>
      <c r="AV193" s="13" t="s">
        <v>82</v>
      </c>
      <c r="AW193" s="13" t="s">
        <v>36</v>
      </c>
      <c r="AX193" s="13" t="s">
        <v>74</v>
      </c>
      <c r="AY193" s="243" t="s">
        <v>135</v>
      </c>
    </row>
    <row r="194" s="14" customFormat="1">
      <c r="A194" s="14"/>
      <c r="B194" s="244"/>
      <c r="C194" s="245"/>
      <c r="D194" s="235" t="s">
        <v>147</v>
      </c>
      <c r="E194" s="246" t="s">
        <v>19</v>
      </c>
      <c r="F194" s="247" t="s">
        <v>82</v>
      </c>
      <c r="G194" s="245"/>
      <c r="H194" s="248">
        <v>1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147</v>
      </c>
      <c r="AU194" s="254" t="s">
        <v>84</v>
      </c>
      <c r="AV194" s="14" t="s">
        <v>84</v>
      </c>
      <c r="AW194" s="14" t="s">
        <v>36</v>
      </c>
      <c r="AX194" s="14" t="s">
        <v>74</v>
      </c>
      <c r="AY194" s="254" t="s">
        <v>135</v>
      </c>
    </row>
    <row r="195" s="13" customFormat="1">
      <c r="A195" s="13"/>
      <c r="B195" s="233"/>
      <c r="C195" s="234"/>
      <c r="D195" s="235" t="s">
        <v>147</v>
      </c>
      <c r="E195" s="236" t="s">
        <v>19</v>
      </c>
      <c r="F195" s="237" t="s">
        <v>469</v>
      </c>
      <c r="G195" s="234"/>
      <c r="H195" s="236" t="s">
        <v>19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147</v>
      </c>
      <c r="AU195" s="243" t="s">
        <v>84</v>
      </c>
      <c r="AV195" s="13" t="s">
        <v>82</v>
      </c>
      <c r="AW195" s="13" t="s">
        <v>36</v>
      </c>
      <c r="AX195" s="13" t="s">
        <v>74</v>
      </c>
      <c r="AY195" s="243" t="s">
        <v>135</v>
      </c>
    </row>
    <row r="196" s="14" customFormat="1">
      <c r="A196" s="14"/>
      <c r="B196" s="244"/>
      <c r="C196" s="245"/>
      <c r="D196" s="235" t="s">
        <v>147</v>
      </c>
      <c r="E196" s="246" t="s">
        <v>19</v>
      </c>
      <c r="F196" s="247" t="s">
        <v>82</v>
      </c>
      <c r="G196" s="245"/>
      <c r="H196" s="248">
        <v>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147</v>
      </c>
      <c r="AU196" s="254" t="s">
        <v>84</v>
      </c>
      <c r="AV196" s="14" t="s">
        <v>84</v>
      </c>
      <c r="AW196" s="14" t="s">
        <v>36</v>
      </c>
      <c r="AX196" s="14" t="s">
        <v>74</v>
      </c>
      <c r="AY196" s="254" t="s">
        <v>135</v>
      </c>
    </row>
    <row r="197" s="13" customFormat="1">
      <c r="A197" s="13"/>
      <c r="B197" s="233"/>
      <c r="C197" s="234"/>
      <c r="D197" s="235" t="s">
        <v>147</v>
      </c>
      <c r="E197" s="236" t="s">
        <v>19</v>
      </c>
      <c r="F197" s="237" t="s">
        <v>425</v>
      </c>
      <c r="G197" s="234"/>
      <c r="H197" s="236" t="s">
        <v>19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147</v>
      </c>
      <c r="AU197" s="243" t="s">
        <v>84</v>
      </c>
      <c r="AV197" s="13" t="s">
        <v>82</v>
      </c>
      <c r="AW197" s="13" t="s">
        <v>36</v>
      </c>
      <c r="AX197" s="13" t="s">
        <v>74</v>
      </c>
      <c r="AY197" s="243" t="s">
        <v>135</v>
      </c>
    </row>
    <row r="198" s="14" customFormat="1">
      <c r="A198" s="14"/>
      <c r="B198" s="244"/>
      <c r="C198" s="245"/>
      <c r="D198" s="235" t="s">
        <v>147</v>
      </c>
      <c r="E198" s="246" t="s">
        <v>19</v>
      </c>
      <c r="F198" s="247" t="s">
        <v>82</v>
      </c>
      <c r="G198" s="245"/>
      <c r="H198" s="248">
        <v>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147</v>
      </c>
      <c r="AU198" s="254" t="s">
        <v>84</v>
      </c>
      <c r="AV198" s="14" t="s">
        <v>84</v>
      </c>
      <c r="AW198" s="14" t="s">
        <v>36</v>
      </c>
      <c r="AX198" s="14" t="s">
        <v>74</v>
      </c>
      <c r="AY198" s="254" t="s">
        <v>135</v>
      </c>
    </row>
    <row r="199" s="15" customFormat="1">
      <c r="A199" s="15"/>
      <c r="B199" s="255"/>
      <c r="C199" s="256"/>
      <c r="D199" s="235" t="s">
        <v>147</v>
      </c>
      <c r="E199" s="257" t="s">
        <v>19</v>
      </c>
      <c r="F199" s="258" t="s">
        <v>152</v>
      </c>
      <c r="G199" s="256"/>
      <c r="H199" s="259">
        <v>4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5" t="s">
        <v>147</v>
      </c>
      <c r="AU199" s="265" t="s">
        <v>84</v>
      </c>
      <c r="AV199" s="15" t="s">
        <v>143</v>
      </c>
      <c r="AW199" s="15" t="s">
        <v>36</v>
      </c>
      <c r="AX199" s="15" t="s">
        <v>82</v>
      </c>
      <c r="AY199" s="265" t="s">
        <v>135</v>
      </c>
    </row>
    <row r="200" s="2" customFormat="1" ht="16.5" customHeight="1">
      <c r="A200" s="41"/>
      <c r="B200" s="42"/>
      <c r="C200" s="215" t="s">
        <v>284</v>
      </c>
      <c r="D200" s="215" t="s">
        <v>138</v>
      </c>
      <c r="E200" s="216" t="s">
        <v>1019</v>
      </c>
      <c r="F200" s="217" t="s">
        <v>1020</v>
      </c>
      <c r="G200" s="218" t="s">
        <v>303</v>
      </c>
      <c r="H200" s="219">
        <v>2</v>
      </c>
      <c r="I200" s="220"/>
      <c r="J200" s="221">
        <f>ROUND(I200*H200,2)</f>
        <v>0</v>
      </c>
      <c r="K200" s="217" t="s">
        <v>142</v>
      </c>
      <c r="L200" s="47"/>
      <c r="M200" s="222" t="s">
        <v>19</v>
      </c>
      <c r="N200" s="223" t="s">
        <v>45</v>
      </c>
      <c r="O200" s="87"/>
      <c r="P200" s="224">
        <f>O200*H200</f>
        <v>0</v>
      </c>
      <c r="Q200" s="224">
        <v>0.0015900000000000001</v>
      </c>
      <c r="R200" s="224">
        <f>Q200*H200</f>
        <v>0.0031800000000000001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278</v>
      </c>
      <c r="AT200" s="226" t="s">
        <v>138</v>
      </c>
      <c r="AU200" s="226" t="s">
        <v>84</v>
      </c>
      <c r="AY200" s="20" t="s">
        <v>135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82</v>
      </c>
      <c r="BK200" s="227">
        <f>ROUND(I200*H200,2)</f>
        <v>0</v>
      </c>
      <c r="BL200" s="20" t="s">
        <v>278</v>
      </c>
      <c r="BM200" s="226" t="s">
        <v>1021</v>
      </c>
    </row>
    <row r="201" s="2" customFormat="1">
      <c r="A201" s="41"/>
      <c r="B201" s="42"/>
      <c r="C201" s="43"/>
      <c r="D201" s="228" t="s">
        <v>145</v>
      </c>
      <c r="E201" s="43"/>
      <c r="F201" s="229" t="s">
        <v>1022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145</v>
      </c>
      <c r="AU201" s="20" t="s">
        <v>84</v>
      </c>
    </row>
    <row r="202" s="13" customFormat="1">
      <c r="A202" s="13"/>
      <c r="B202" s="233"/>
      <c r="C202" s="234"/>
      <c r="D202" s="235" t="s">
        <v>147</v>
      </c>
      <c r="E202" s="236" t="s">
        <v>19</v>
      </c>
      <c r="F202" s="237" t="s">
        <v>366</v>
      </c>
      <c r="G202" s="234"/>
      <c r="H202" s="236" t="s">
        <v>19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147</v>
      </c>
      <c r="AU202" s="243" t="s">
        <v>84</v>
      </c>
      <c r="AV202" s="13" t="s">
        <v>82</v>
      </c>
      <c r="AW202" s="13" t="s">
        <v>36</v>
      </c>
      <c r="AX202" s="13" t="s">
        <v>74</v>
      </c>
      <c r="AY202" s="243" t="s">
        <v>135</v>
      </c>
    </row>
    <row r="203" s="13" customFormat="1">
      <c r="A203" s="13"/>
      <c r="B203" s="233"/>
      <c r="C203" s="234"/>
      <c r="D203" s="235" t="s">
        <v>147</v>
      </c>
      <c r="E203" s="236" t="s">
        <v>19</v>
      </c>
      <c r="F203" s="237" t="s">
        <v>495</v>
      </c>
      <c r="G203" s="234"/>
      <c r="H203" s="236" t="s">
        <v>19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147</v>
      </c>
      <c r="AU203" s="243" t="s">
        <v>84</v>
      </c>
      <c r="AV203" s="13" t="s">
        <v>82</v>
      </c>
      <c r="AW203" s="13" t="s">
        <v>36</v>
      </c>
      <c r="AX203" s="13" t="s">
        <v>74</v>
      </c>
      <c r="AY203" s="243" t="s">
        <v>135</v>
      </c>
    </row>
    <row r="204" s="14" customFormat="1">
      <c r="A204" s="14"/>
      <c r="B204" s="244"/>
      <c r="C204" s="245"/>
      <c r="D204" s="235" t="s">
        <v>147</v>
      </c>
      <c r="E204" s="246" t="s">
        <v>19</v>
      </c>
      <c r="F204" s="247" t="s">
        <v>82</v>
      </c>
      <c r="G204" s="245"/>
      <c r="H204" s="248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147</v>
      </c>
      <c r="AU204" s="254" t="s">
        <v>84</v>
      </c>
      <c r="AV204" s="14" t="s">
        <v>84</v>
      </c>
      <c r="AW204" s="14" t="s">
        <v>36</v>
      </c>
      <c r="AX204" s="14" t="s">
        <v>74</v>
      </c>
      <c r="AY204" s="254" t="s">
        <v>135</v>
      </c>
    </row>
    <row r="205" s="13" customFormat="1">
      <c r="A205" s="13"/>
      <c r="B205" s="233"/>
      <c r="C205" s="234"/>
      <c r="D205" s="235" t="s">
        <v>147</v>
      </c>
      <c r="E205" s="236" t="s">
        <v>19</v>
      </c>
      <c r="F205" s="237" t="s">
        <v>425</v>
      </c>
      <c r="G205" s="234"/>
      <c r="H205" s="236" t="s">
        <v>19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147</v>
      </c>
      <c r="AU205" s="243" t="s">
        <v>84</v>
      </c>
      <c r="AV205" s="13" t="s">
        <v>82</v>
      </c>
      <c r="AW205" s="13" t="s">
        <v>36</v>
      </c>
      <c r="AX205" s="13" t="s">
        <v>74</v>
      </c>
      <c r="AY205" s="243" t="s">
        <v>135</v>
      </c>
    </row>
    <row r="206" s="14" customFormat="1">
      <c r="A206" s="14"/>
      <c r="B206" s="244"/>
      <c r="C206" s="245"/>
      <c r="D206" s="235" t="s">
        <v>147</v>
      </c>
      <c r="E206" s="246" t="s">
        <v>19</v>
      </c>
      <c r="F206" s="247" t="s">
        <v>82</v>
      </c>
      <c r="G206" s="245"/>
      <c r="H206" s="248">
        <v>1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147</v>
      </c>
      <c r="AU206" s="254" t="s">
        <v>84</v>
      </c>
      <c r="AV206" s="14" t="s">
        <v>84</v>
      </c>
      <c r="AW206" s="14" t="s">
        <v>36</v>
      </c>
      <c r="AX206" s="14" t="s">
        <v>74</v>
      </c>
      <c r="AY206" s="254" t="s">
        <v>135</v>
      </c>
    </row>
    <row r="207" s="15" customFormat="1">
      <c r="A207" s="15"/>
      <c r="B207" s="255"/>
      <c r="C207" s="256"/>
      <c r="D207" s="235" t="s">
        <v>147</v>
      </c>
      <c r="E207" s="257" t="s">
        <v>19</v>
      </c>
      <c r="F207" s="258" t="s">
        <v>152</v>
      </c>
      <c r="G207" s="256"/>
      <c r="H207" s="259">
        <v>2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147</v>
      </c>
      <c r="AU207" s="265" t="s">
        <v>84</v>
      </c>
      <c r="AV207" s="15" t="s">
        <v>143</v>
      </c>
      <c r="AW207" s="15" t="s">
        <v>36</v>
      </c>
      <c r="AX207" s="15" t="s">
        <v>82</v>
      </c>
      <c r="AY207" s="265" t="s">
        <v>135</v>
      </c>
    </row>
    <row r="208" s="2" customFormat="1" ht="16.5" customHeight="1">
      <c r="A208" s="41"/>
      <c r="B208" s="42"/>
      <c r="C208" s="215" t="s">
        <v>291</v>
      </c>
      <c r="D208" s="215" t="s">
        <v>138</v>
      </c>
      <c r="E208" s="216" t="s">
        <v>1023</v>
      </c>
      <c r="F208" s="217" t="s">
        <v>1024</v>
      </c>
      <c r="G208" s="218" t="s">
        <v>303</v>
      </c>
      <c r="H208" s="219">
        <v>2</v>
      </c>
      <c r="I208" s="220"/>
      <c r="J208" s="221">
        <f>ROUND(I208*H208,2)</f>
        <v>0</v>
      </c>
      <c r="K208" s="217" t="s">
        <v>142</v>
      </c>
      <c r="L208" s="47"/>
      <c r="M208" s="222" t="s">
        <v>19</v>
      </c>
      <c r="N208" s="223" t="s">
        <v>45</v>
      </c>
      <c r="O208" s="87"/>
      <c r="P208" s="224">
        <f>O208*H208</f>
        <v>0</v>
      </c>
      <c r="Q208" s="224">
        <v>0.01609</v>
      </c>
      <c r="R208" s="224">
        <f>Q208*H208</f>
        <v>0.03218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278</v>
      </c>
      <c r="AT208" s="226" t="s">
        <v>138</v>
      </c>
      <c r="AU208" s="226" t="s">
        <v>84</v>
      </c>
      <c r="AY208" s="20" t="s">
        <v>135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82</v>
      </c>
      <c r="BK208" s="227">
        <f>ROUND(I208*H208,2)</f>
        <v>0</v>
      </c>
      <c r="BL208" s="20" t="s">
        <v>278</v>
      </c>
      <c r="BM208" s="226" t="s">
        <v>1025</v>
      </c>
    </row>
    <row r="209" s="2" customFormat="1">
      <c r="A209" s="41"/>
      <c r="B209" s="42"/>
      <c r="C209" s="43"/>
      <c r="D209" s="228" t="s">
        <v>145</v>
      </c>
      <c r="E209" s="43"/>
      <c r="F209" s="229" t="s">
        <v>1026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145</v>
      </c>
      <c r="AU209" s="20" t="s">
        <v>84</v>
      </c>
    </row>
    <row r="210" s="13" customFormat="1">
      <c r="A210" s="13"/>
      <c r="B210" s="233"/>
      <c r="C210" s="234"/>
      <c r="D210" s="235" t="s">
        <v>147</v>
      </c>
      <c r="E210" s="236" t="s">
        <v>19</v>
      </c>
      <c r="F210" s="237" t="s">
        <v>366</v>
      </c>
      <c r="G210" s="234"/>
      <c r="H210" s="236" t="s">
        <v>19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147</v>
      </c>
      <c r="AU210" s="243" t="s">
        <v>84</v>
      </c>
      <c r="AV210" s="13" t="s">
        <v>82</v>
      </c>
      <c r="AW210" s="13" t="s">
        <v>36</v>
      </c>
      <c r="AX210" s="13" t="s">
        <v>74</v>
      </c>
      <c r="AY210" s="243" t="s">
        <v>135</v>
      </c>
    </row>
    <row r="211" s="13" customFormat="1">
      <c r="A211" s="13"/>
      <c r="B211" s="233"/>
      <c r="C211" s="234"/>
      <c r="D211" s="235" t="s">
        <v>147</v>
      </c>
      <c r="E211" s="236" t="s">
        <v>19</v>
      </c>
      <c r="F211" s="237" t="s">
        <v>495</v>
      </c>
      <c r="G211" s="234"/>
      <c r="H211" s="236" t="s">
        <v>19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147</v>
      </c>
      <c r="AU211" s="243" t="s">
        <v>84</v>
      </c>
      <c r="AV211" s="13" t="s">
        <v>82</v>
      </c>
      <c r="AW211" s="13" t="s">
        <v>36</v>
      </c>
      <c r="AX211" s="13" t="s">
        <v>74</v>
      </c>
      <c r="AY211" s="243" t="s">
        <v>135</v>
      </c>
    </row>
    <row r="212" s="14" customFormat="1">
      <c r="A212" s="14"/>
      <c r="B212" s="244"/>
      <c r="C212" s="245"/>
      <c r="D212" s="235" t="s">
        <v>147</v>
      </c>
      <c r="E212" s="246" t="s">
        <v>19</v>
      </c>
      <c r="F212" s="247" t="s">
        <v>82</v>
      </c>
      <c r="G212" s="245"/>
      <c r="H212" s="248">
        <v>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147</v>
      </c>
      <c r="AU212" s="254" t="s">
        <v>84</v>
      </c>
      <c r="AV212" s="14" t="s">
        <v>84</v>
      </c>
      <c r="AW212" s="14" t="s">
        <v>36</v>
      </c>
      <c r="AX212" s="14" t="s">
        <v>74</v>
      </c>
      <c r="AY212" s="254" t="s">
        <v>135</v>
      </c>
    </row>
    <row r="213" s="13" customFormat="1">
      <c r="A213" s="13"/>
      <c r="B213" s="233"/>
      <c r="C213" s="234"/>
      <c r="D213" s="235" t="s">
        <v>147</v>
      </c>
      <c r="E213" s="236" t="s">
        <v>19</v>
      </c>
      <c r="F213" s="237" t="s">
        <v>425</v>
      </c>
      <c r="G213" s="234"/>
      <c r="H213" s="236" t="s">
        <v>19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147</v>
      </c>
      <c r="AU213" s="243" t="s">
        <v>84</v>
      </c>
      <c r="AV213" s="13" t="s">
        <v>82</v>
      </c>
      <c r="AW213" s="13" t="s">
        <v>36</v>
      </c>
      <c r="AX213" s="13" t="s">
        <v>74</v>
      </c>
      <c r="AY213" s="243" t="s">
        <v>135</v>
      </c>
    </row>
    <row r="214" s="14" customFormat="1">
      <c r="A214" s="14"/>
      <c r="B214" s="244"/>
      <c r="C214" s="245"/>
      <c r="D214" s="235" t="s">
        <v>147</v>
      </c>
      <c r="E214" s="246" t="s">
        <v>19</v>
      </c>
      <c r="F214" s="247" t="s">
        <v>82</v>
      </c>
      <c r="G214" s="245"/>
      <c r="H214" s="248">
        <v>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147</v>
      </c>
      <c r="AU214" s="254" t="s">
        <v>84</v>
      </c>
      <c r="AV214" s="14" t="s">
        <v>84</v>
      </c>
      <c r="AW214" s="14" t="s">
        <v>36</v>
      </c>
      <c r="AX214" s="14" t="s">
        <v>74</v>
      </c>
      <c r="AY214" s="254" t="s">
        <v>135</v>
      </c>
    </row>
    <row r="215" s="15" customFormat="1">
      <c r="A215" s="15"/>
      <c r="B215" s="255"/>
      <c r="C215" s="256"/>
      <c r="D215" s="235" t="s">
        <v>147</v>
      </c>
      <c r="E215" s="257" t="s">
        <v>19</v>
      </c>
      <c r="F215" s="258" t="s">
        <v>152</v>
      </c>
      <c r="G215" s="256"/>
      <c r="H215" s="259">
        <v>2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5" t="s">
        <v>147</v>
      </c>
      <c r="AU215" s="265" t="s">
        <v>84</v>
      </c>
      <c r="AV215" s="15" t="s">
        <v>143</v>
      </c>
      <c r="AW215" s="15" t="s">
        <v>36</v>
      </c>
      <c r="AX215" s="15" t="s">
        <v>82</v>
      </c>
      <c r="AY215" s="265" t="s">
        <v>135</v>
      </c>
    </row>
    <row r="216" s="2" customFormat="1" ht="24.15" customHeight="1">
      <c r="A216" s="41"/>
      <c r="B216" s="42"/>
      <c r="C216" s="215" t="s">
        <v>300</v>
      </c>
      <c r="D216" s="215" t="s">
        <v>138</v>
      </c>
      <c r="E216" s="216" t="s">
        <v>1027</v>
      </c>
      <c r="F216" s="217" t="s">
        <v>1028</v>
      </c>
      <c r="G216" s="218" t="s">
        <v>303</v>
      </c>
      <c r="H216" s="219">
        <v>3</v>
      </c>
      <c r="I216" s="220"/>
      <c r="J216" s="221">
        <f>ROUND(I216*H216,2)</f>
        <v>0</v>
      </c>
      <c r="K216" s="217" t="s">
        <v>142</v>
      </c>
      <c r="L216" s="47"/>
      <c r="M216" s="222" t="s">
        <v>19</v>
      </c>
      <c r="N216" s="223" t="s">
        <v>45</v>
      </c>
      <c r="O216" s="87"/>
      <c r="P216" s="224">
        <f>O216*H216</f>
        <v>0</v>
      </c>
      <c r="Q216" s="224">
        <v>0.01822</v>
      </c>
      <c r="R216" s="224">
        <f>Q216*H216</f>
        <v>0.05466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278</v>
      </c>
      <c r="AT216" s="226" t="s">
        <v>138</v>
      </c>
      <c r="AU216" s="226" t="s">
        <v>84</v>
      </c>
      <c r="AY216" s="20" t="s">
        <v>135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82</v>
      </c>
      <c r="BK216" s="227">
        <f>ROUND(I216*H216,2)</f>
        <v>0</v>
      </c>
      <c r="BL216" s="20" t="s">
        <v>278</v>
      </c>
      <c r="BM216" s="226" t="s">
        <v>1029</v>
      </c>
    </row>
    <row r="217" s="2" customFormat="1">
      <c r="A217" s="41"/>
      <c r="B217" s="42"/>
      <c r="C217" s="43"/>
      <c r="D217" s="228" t="s">
        <v>145</v>
      </c>
      <c r="E217" s="43"/>
      <c r="F217" s="229" t="s">
        <v>1030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145</v>
      </c>
      <c r="AU217" s="20" t="s">
        <v>84</v>
      </c>
    </row>
    <row r="218" s="13" customFormat="1">
      <c r="A218" s="13"/>
      <c r="B218" s="233"/>
      <c r="C218" s="234"/>
      <c r="D218" s="235" t="s">
        <v>147</v>
      </c>
      <c r="E218" s="236" t="s">
        <v>19</v>
      </c>
      <c r="F218" s="237" t="s">
        <v>366</v>
      </c>
      <c r="G218" s="234"/>
      <c r="H218" s="236" t="s">
        <v>19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147</v>
      </c>
      <c r="AU218" s="243" t="s">
        <v>84</v>
      </c>
      <c r="AV218" s="13" t="s">
        <v>82</v>
      </c>
      <c r="AW218" s="13" t="s">
        <v>36</v>
      </c>
      <c r="AX218" s="13" t="s">
        <v>74</v>
      </c>
      <c r="AY218" s="243" t="s">
        <v>135</v>
      </c>
    </row>
    <row r="219" s="13" customFormat="1">
      <c r="A219" s="13"/>
      <c r="B219" s="233"/>
      <c r="C219" s="234"/>
      <c r="D219" s="235" t="s">
        <v>147</v>
      </c>
      <c r="E219" s="236" t="s">
        <v>19</v>
      </c>
      <c r="F219" s="237" t="s">
        <v>417</v>
      </c>
      <c r="G219" s="234"/>
      <c r="H219" s="236" t="s">
        <v>19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147</v>
      </c>
      <c r="AU219" s="243" t="s">
        <v>84</v>
      </c>
      <c r="AV219" s="13" t="s">
        <v>82</v>
      </c>
      <c r="AW219" s="13" t="s">
        <v>36</v>
      </c>
      <c r="AX219" s="13" t="s">
        <v>74</v>
      </c>
      <c r="AY219" s="243" t="s">
        <v>135</v>
      </c>
    </row>
    <row r="220" s="14" customFormat="1">
      <c r="A220" s="14"/>
      <c r="B220" s="244"/>
      <c r="C220" s="245"/>
      <c r="D220" s="235" t="s">
        <v>147</v>
      </c>
      <c r="E220" s="246" t="s">
        <v>19</v>
      </c>
      <c r="F220" s="247" t="s">
        <v>82</v>
      </c>
      <c r="G220" s="245"/>
      <c r="H220" s="248">
        <v>1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147</v>
      </c>
      <c r="AU220" s="254" t="s">
        <v>84</v>
      </c>
      <c r="AV220" s="14" t="s">
        <v>84</v>
      </c>
      <c r="AW220" s="14" t="s">
        <v>36</v>
      </c>
      <c r="AX220" s="14" t="s">
        <v>74</v>
      </c>
      <c r="AY220" s="254" t="s">
        <v>135</v>
      </c>
    </row>
    <row r="221" s="13" customFormat="1">
      <c r="A221" s="13"/>
      <c r="B221" s="233"/>
      <c r="C221" s="234"/>
      <c r="D221" s="235" t="s">
        <v>147</v>
      </c>
      <c r="E221" s="236" t="s">
        <v>19</v>
      </c>
      <c r="F221" s="237" t="s">
        <v>419</v>
      </c>
      <c r="G221" s="234"/>
      <c r="H221" s="236" t="s">
        <v>19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147</v>
      </c>
      <c r="AU221" s="243" t="s">
        <v>84</v>
      </c>
      <c r="AV221" s="13" t="s">
        <v>82</v>
      </c>
      <c r="AW221" s="13" t="s">
        <v>36</v>
      </c>
      <c r="AX221" s="13" t="s">
        <v>74</v>
      </c>
      <c r="AY221" s="243" t="s">
        <v>135</v>
      </c>
    </row>
    <row r="222" s="14" customFormat="1">
      <c r="A222" s="14"/>
      <c r="B222" s="244"/>
      <c r="C222" s="245"/>
      <c r="D222" s="235" t="s">
        <v>147</v>
      </c>
      <c r="E222" s="246" t="s">
        <v>19</v>
      </c>
      <c r="F222" s="247" t="s">
        <v>82</v>
      </c>
      <c r="G222" s="245"/>
      <c r="H222" s="248">
        <v>1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147</v>
      </c>
      <c r="AU222" s="254" t="s">
        <v>84</v>
      </c>
      <c r="AV222" s="14" t="s">
        <v>84</v>
      </c>
      <c r="AW222" s="14" t="s">
        <v>36</v>
      </c>
      <c r="AX222" s="14" t="s">
        <v>74</v>
      </c>
      <c r="AY222" s="254" t="s">
        <v>135</v>
      </c>
    </row>
    <row r="223" s="13" customFormat="1">
      <c r="A223" s="13"/>
      <c r="B223" s="233"/>
      <c r="C223" s="234"/>
      <c r="D223" s="235" t="s">
        <v>147</v>
      </c>
      <c r="E223" s="236" t="s">
        <v>19</v>
      </c>
      <c r="F223" s="237" t="s">
        <v>425</v>
      </c>
      <c r="G223" s="234"/>
      <c r="H223" s="236" t="s">
        <v>19</v>
      </c>
      <c r="I223" s="238"/>
      <c r="J223" s="234"/>
      <c r="K223" s="234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147</v>
      </c>
      <c r="AU223" s="243" t="s">
        <v>84</v>
      </c>
      <c r="AV223" s="13" t="s">
        <v>82</v>
      </c>
      <c r="AW223" s="13" t="s">
        <v>36</v>
      </c>
      <c r="AX223" s="13" t="s">
        <v>74</v>
      </c>
      <c r="AY223" s="243" t="s">
        <v>135</v>
      </c>
    </row>
    <row r="224" s="14" customFormat="1">
      <c r="A224" s="14"/>
      <c r="B224" s="244"/>
      <c r="C224" s="245"/>
      <c r="D224" s="235" t="s">
        <v>147</v>
      </c>
      <c r="E224" s="246" t="s">
        <v>19</v>
      </c>
      <c r="F224" s="247" t="s">
        <v>82</v>
      </c>
      <c r="G224" s="245"/>
      <c r="H224" s="248">
        <v>1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147</v>
      </c>
      <c r="AU224" s="254" t="s">
        <v>84</v>
      </c>
      <c r="AV224" s="14" t="s">
        <v>84</v>
      </c>
      <c r="AW224" s="14" t="s">
        <v>36</v>
      </c>
      <c r="AX224" s="14" t="s">
        <v>74</v>
      </c>
      <c r="AY224" s="254" t="s">
        <v>135</v>
      </c>
    </row>
    <row r="225" s="15" customFormat="1">
      <c r="A225" s="15"/>
      <c r="B225" s="255"/>
      <c r="C225" s="256"/>
      <c r="D225" s="235" t="s">
        <v>147</v>
      </c>
      <c r="E225" s="257" t="s">
        <v>19</v>
      </c>
      <c r="F225" s="258" t="s">
        <v>152</v>
      </c>
      <c r="G225" s="256"/>
      <c r="H225" s="259">
        <v>3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5" t="s">
        <v>147</v>
      </c>
      <c r="AU225" s="265" t="s">
        <v>84</v>
      </c>
      <c r="AV225" s="15" t="s">
        <v>143</v>
      </c>
      <c r="AW225" s="15" t="s">
        <v>36</v>
      </c>
      <c r="AX225" s="15" t="s">
        <v>82</v>
      </c>
      <c r="AY225" s="265" t="s">
        <v>135</v>
      </c>
    </row>
    <row r="226" s="2" customFormat="1" ht="16.5" customHeight="1">
      <c r="A226" s="41"/>
      <c r="B226" s="42"/>
      <c r="C226" s="215" t="s">
        <v>307</v>
      </c>
      <c r="D226" s="215" t="s">
        <v>138</v>
      </c>
      <c r="E226" s="216" t="s">
        <v>1031</v>
      </c>
      <c r="F226" s="217" t="s">
        <v>1032</v>
      </c>
      <c r="G226" s="218" t="s">
        <v>303</v>
      </c>
      <c r="H226" s="219">
        <v>1</v>
      </c>
      <c r="I226" s="220"/>
      <c r="J226" s="221">
        <f>ROUND(I226*H226,2)</f>
        <v>0</v>
      </c>
      <c r="K226" s="217" t="s">
        <v>142</v>
      </c>
      <c r="L226" s="47"/>
      <c r="M226" s="222" t="s">
        <v>19</v>
      </c>
      <c r="N226" s="223" t="s">
        <v>45</v>
      </c>
      <c r="O226" s="87"/>
      <c r="P226" s="224">
        <f>O226*H226</f>
        <v>0</v>
      </c>
      <c r="Q226" s="224">
        <v>0.00042000000000000002</v>
      </c>
      <c r="R226" s="224">
        <f>Q226*H226</f>
        <v>0.00042000000000000002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278</v>
      </c>
      <c r="AT226" s="226" t="s">
        <v>138</v>
      </c>
      <c r="AU226" s="226" t="s">
        <v>84</v>
      </c>
      <c r="AY226" s="20" t="s">
        <v>135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82</v>
      </c>
      <c r="BK226" s="227">
        <f>ROUND(I226*H226,2)</f>
        <v>0</v>
      </c>
      <c r="BL226" s="20" t="s">
        <v>278</v>
      </c>
      <c r="BM226" s="226" t="s">
        <v>1033</v>
      </c>
    </row>
    <row r="227" s="2" customFormat="1">
      <c r="A227" s="41"/>
      <c r="B227" s="42"/>
      <c r="C227" s="43"/>
      <c r="D227" s="228" t="s">
        <v>145</v>
      </c>
      <c r="E227" s="43"/>
      <c r="F227" s="229" t="s">
        <v>1034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145</v>
      </c>
      <c r="AU227" s="20" t="s">
        <v>84</v>
      </c>
    </row>
    <row r="228" s="13" customFormat="1">
      <c r="A228" s="13"/>
      <c r="B228" s="233"/>
      <c r="C228" s="234"/>
      <c r="D228" s="235" t="s">
        <v>147</v>
      </c>
      <c r="E228" s="236" t="s">
        <v>19</v>
      </c>
      <c r="F228" s="237" t="s">
        <v>366</v>
      </c>
      <c r="G228" s="234"/>
      <c r="H228" s="236" t="s">
        <v>19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147</v>
      </c>
      <c r="AU228" s="243" t="s">
        <v>84</v>
      </c>
      <c r="AV228" s="13" t="s">
        <v>82</v>
      </c>
      <c r="AW228" s="13" t="s">
        <v>36</v>
      </c>
      <c r="AX228" s="13" t="s">
        <v>74</v>
      </c>
      <c r="AY228" s="243" t="s">
        <v>135</v>
      </c>
    </row>
    <row r="229" s="13" customFormat="1">
      <c r="A229" s="13"/>
      <c r="B229" s="233"/>
      <c r="C229" s="234"/>
      <c r="D229" s="235" t="s">
        <v>147</v>
      </c>
      <c r="E229" s="236" t="s">
        <v>19</v>
      </c>
      <c r="F229" s="237" t="s">
        <v>417</v>
      </c>
      <c r="G229" s="234"/>
      <c r="H229" s="236" t="s">
        <v>19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147</v>
      </c>
      <c r="AU229" s="243" t="s">
        <v>84</v>
      </c>
      <c r="AV229" s="13" t="s">
        <v>82</v>
      </c>
      <c r="AW229" s="13" t="s">
        <v>36</v>
      </c>
      <c r="AX229" s="13" t="s">
        <v>74</v>
      </c>
      <c r="AY229" s="243" t="s">
        <v>135</v>
      </c>
    </row>
    <row r="230" s="14" customFormat="1">
      <c r="A230" s="14"/>
      <c r="B230" s="244"/>
      <c r="C230" s="245"/>
      <c r="D230" s="235" t="s">
        <v>147</v>
      </c>
      <c r="E230" s="246" t="s">
        <v>19</v>
      </c>
      <c r="F230" s="247" t="s">
        <v>82</v>
      </c>
      <c r="G230" s="245"/>
      <c r="H230" s="248">
        <v>1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147</v>
      </c>
      <c r="AU230" s="254" t="s">
        <v>84</v>
      </c>
      <c r="AV230" s="14" t="s">
        <v>84</v>
      </c>
      <c r="AW230" s="14" t="s">
        <v>36</v>
      </c>
      <c r="AX230" s="14" t="s">
        <v>74</v>
      </c>
      <c r="AY230" s="254" t="s">
        <v>135</v>
      </c>
    </row>
    <row r="231" s="15" customFormat="1">
      <c r="A231" s="15"/>
      <c r="B231" s="255"/>
      <c r="C231" s="256"/>
      <c r="D231" s="235" t="s">
        <v>147</v>
      </c>
      <c r="E231" s="257" t="s">
        <v>19</v>
      </c>
      <c r="F231" s="258" t="s">
        <v>152</v>
      </c>
      <c r="G231" s="256"/>
      <c r="H231" s="259">
        <v>1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5" t="s">
        <v>147</v>
      </c>
      <c r="AU231" s="265" t="s">
        <v>84</v>
      </c>
      <c r="AV231" s="15" t="s">
        <v>143</v>
      </c>
      <c r="AW231" s="15" t="s">
        <v>36</v>
      </c>
      <c r="AX231" s="15" t="s">
        <v>82</v>
      </c>
      <c r="AY231" s="265" t="s">
        <v>135</v>
      </c>
    </row>
    <row r="232" s="2" customFormat="1" ht="24.15" customHeight="1">
      <c r="A232" s="41"/>
      <c r="B232" s="42"/>
      <c r="C232" s="283" t="s">
        <v>7</v>
      </c>
      <c r="D232" s="283" t="s">
        <v>367</v>
      </c>
      <c r="E232" s="284" t="s">
        <v>1035</v>
      </c>
      <c r="F232" s="285" t="s">
        <v>1036</v>
      </c>
      <c r="G232" s="286" t="s">
        <v>314</v>
      </c>
      <c r="H232" s="287">
        <v>1</v>
      </c>
      <c r="I232" s="288"/>
      <c r="J232" s="289">
        <f>ROUND(I232*H232,2)</f>
        <v>0</v>
      </c>
      <c r="K232" s="285" t="s">
        <v>910</v>
      </c>
      <c r="L232" s="290"/>
      <c r="M232" s="291" t="s">
        <v>19</v>
      </c>
      <c r="N232" s="292" t="s">
        <v>45</v>
      </c>
      <c r="O232" s="87"/>
      <c r="P232" s="224">
        <f>O232*H232</f>
        <v>0</v>
      </c>
      <c r="Q232" s="224">
        <v>0.032000000000000001</v>
      </c>
      <c r="R232" s="224">
        <f>Q232*H232</f>
        <v>0.032000000000000001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572</v>
      </c>
      <c r="AT232" s="226" t="s">
        <v>367</v>
      </c>
      <c r="AU232" s="226" t="s">
        <v>84</v>
      </c>
      <c r="AY232" s="20" t="s">
        <v>135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82</v>
      </c>
      <c r="BK232" s="227">
        <f>ROUND(I232*H232,2)</f>
        <v>0</v>
      </c>
      <c r="BL232" s="20" t="s">
        <v>278</v>
      </c>
      <c r="BM232" s="226" t="s">
        <v>1037</v>
      </c>
    </row>
    <row r="233" s="2" customFormat="1">
      <c r="A233" s="41"/>
      <c r="B233" s="42"/>
      <c r="C233" s="43"/>
      <c r="D233" s="235" t="s">
        <v>1038</v>
      </c>
      <c r="E233" s="43"/>
      <c r="F233" s="293" t="s">
        <v>1039</v>
      </c>
      <c r="G233" s="43"/>
      <c r="H233" s="43"/>
      <c r="I233" s="230"/>
      <c r="J233" s="43"/>
      <c r="K233" s="43"/>
      <c r="L233" s="47"/>
      <c r="M233" s="231"/>
      <c r="N233" s="23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1038</v>
      </c>
      <c r="AU233" s="20" t="s">
        <v>84</v>
      </c>
    </row>
    <row r="234" s="13" customFormat="1">
      <c r="A234" s="13"/>
      <c r="B234" s="233"/>
      <c r="C234" s="234"/>
      <c r="D234" s="235" t="s">
        <v>147</v>
      </c>
      <c r="E234" s="236" t="s">
        <v>19</v>
      </c>
      <c r="F234" s="237" t="s">
        <v>366</v>
      </c>
      <c r="G234" s="234"/>
      <c r="H234" s="236" t="s">
        <v>19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147</v>
      </c>
      <c r="AU234" s="243" t="s">
        <v>84</v>
      </c>
      <c r="AV234" s="13" t="s">
        <v>82</v>
      </c>
      <c r="AW234" s="13" t="s">
        <v>36</v>
      </c>
      <c r="AX234" s="13" t="s">
        <v>74</v>
      </c>
      <c r="AY234" s="243" t="s">
        <v>135</v>
      </c>
    </row>
    <row r="235" s="13" customFormat="1">
      <c r="A235" s="13"/>
      <c r="B235" s="233"/>
      <c r="C235" s="234"/>
      <c r="D235" s="235" t="s">
        <v>147</v>
      </c>
      <c r="E235" s="236" t="s">
        <v>19</v>
      </c>
      <c r="F235" s="237" t="s">
        <v>417</v>
      </c>
      <c r="G235" s="234"/>
      <c r="H235" s="236" t="s">
        <v>19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147</v>
      </c>
      <c r="AU235" s="243" t="s">
        <v>84</v>
      </c>
      <c r="AV235" s="13" t="s">
        <v>82</v>
      </c>
      <c r="AW235" s="13" t="s">
        <v>36</v>
      </c>
      <c r="AX235" s="13" t="s">
        <v>74</v>
      </c>
      <c r="AY235" s="243" t="s">
        <v>135</v>
      </c>
    </row>
    <row r="236" s="14" customFormat="1">
      <c r="A236" s="14"/>
      <c r="B236" s="244"/>
      <c r="C236" s="245"/>
      <c r="D236" s="235" t="s">
        <v>147</v>
      </c>
      <c r="E236" s="246" t="s">
        <v>19</v>
      </c>
      <c r="F236" s="247" t="s">
        <v>82</v>
      </c>
      <c r="G236" s="245"/>
      <c r="H236" s="248">
        <v>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147</v>
      </c>
      <c r="AU236" s="254" t="s">
        <v>84</v>
      </c>
      <c r="AV236" s="14" t="s">
        <v>84</v>
      </c>
      <c r="AW236" s="14" t="s">
        <v>36</v>
      </c>
      <c r="AX236" s="14" t="s">
        <v>74</v>
      </c>
      <c r="AY236" s="254" t="s">
        <v>135</v>
      </c>
    </row>
    <row r="237" s="15" customFormat="1">
      <c r="A237" s="15"/>
      <c r="B237" s="255"/>
      <c r="C237" s="256"/>
      <c r="D237" s="235" t="s">
        <v>147</v>
      </c>
      <c r="E237" s="257" t="s">
        <v>19</v>
      </c>
      <c r="F237" s="258" t="s">
        <v>152</v>
      </c>
      <c r="G237" s="256"/>
      <c r="H237" s="259">
        <v>1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5" t="s">
        <v>147</v>
      </c>
      <c r="AU237" s="265" t="s">
        <v>84</v>
      </c>
      <c r="AV237" s="15" t="s">
        <v>143</v>
      </c>
      <c r="AW237" s="15" t="s">
        <v>36</v>
      </c>
      <c r="AX237" s="15" t="s">
        <v>82</v>
      </c>
      <c r="AY237" s="265" t="s">
        <v>135</v>
      </c>
    </row>
    <row r="238" s="2" customFormat="1" ht="16.5" customHeight="1">
      <c r="A238" s="41"/>
      <c r="B238" s="42"/>
      <c r="C238" s="215" t="s">
        <v>317</v>
      </c>
      <c r="D238" s="215" t="s">
        <v>138</v>
      </c>
      <c r="E238" s="216" t="s">
        <v>1040</v>
      </c>
      <c r="F238" s="217" t="s">
        <v>1041</v>
      </c>
      <c r="G238" s="218" t="s">
        <v>314</v>
      </c>
      <c r="H238" s="219">
        <v>4</v>
      </c>
      <c r="I238" s="220"/>
      <c r="J238" s="221">
        <f>ROUND(I238*H238,2)</f>
        <v>0</v>
      </c>
      <c r="K238" s="217" t="s">
        <v>142</v>
      </c>
      <c r="L238" s="47"/>
      <c r="M238" s="222" t="s">
        <v>19</v>
      </c>
      <c r="N238" s="223" t="s">
        <v>45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278</v>
      </c>
      <c r="AT238" s="226" t="s">
        <v>138</v>
      </c>
      <c r="AU238" s="226" t="s">
        <v>84</v>
      </c>
      <c r="AY238" s="20" t="s">
        <v>135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82</v>
      </c>
      <c r="BK238" s="227">
        <f>ROUND(I238*H238,2)</f>
        <v>0</v>
      </c>
      <c r="BL238" s="20" t="s">
        <v>278</v>
      </c>
      <c r="BM238" s="226" t="s">
        <v>1042</v>
      </c>
    </row>
    <row r="239" s="2" customFormat="1">
      <c r="A239" s="41"/>
      <c r="B239" s="42"/>
      <c r="C239" s="43"/>
      <c r="D239" s="228" t="s">
        <v>145</v>
      </c>
      <c r="E239" s="43"/>
      <c r="F239" s="229" t="s">
        <v>1043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145</v>
      </c>
      <c r="AU239" s="20" t="s">
        <v>84</v>
      </c>
    </row>
    <row r="240" s="13" customFormat="1">
      <c r="A240" s="13"/>
      <c r="B240" s="233"/>
      <c r="C240" s="234"/>
      <c r="D240" s="235" t="s">
        <v>147</v>
      </c>
      <c r="E240" s="236" t="s">
        <v>19</v>
      </c>
      <c r="F240" s="237" t="s">
        <v>366</v>
      </c>
      <c r="G240" s="234"/>
      <c r="H240" s="236" t="s">
        <v>19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147</v>
      </c>
      <c r="AU240" s="243" t="s">
        <v>84</v>
      </c>
      <c r="AV240" s="13" t="s">
        <v>82</v>
      </c>
      <c r="AW240" s="13" t="s">
        <v>36</v>
      </c>
      <c r="AX240" s="13" t="s">
        <v>74</v>
      </c>
      <c r="AY240" s="243" t="s">
        <v>135</v>
      </c>
    </row>
    <row r="241" s="13" customFormat="1">
      <c r="A241" s="13"/>
      <c r="B241" s="233"/>
      <c r="C241" s="234"/>
      <c r="D241" s="235" t="s">
        <v>147</v>
      </c>
      <c r="E241" s="236" t="s">
        <v>19</v>
      </c>
      <c r="F241" s="237" t="s">
        <v>436</v>
      </c>
      <c r="G241" s="234"/>
      <c r="H241" s="236" t="s">
        <v>19</v>
      </c>
      <c r="I241" s="238"/>
      <c r="J241" s="234"/>
      <c r="K241" s="234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147</v>
      </c>
      <c r="AU241" s="243" t="s">
        <v>84</v>
      </c>
      <c r="AV241" s="13" t="s">
        <v>82</v>
      </c>
      <c r="AW241" s="13" t="s">
        <v>36</v>
      </c>
      <c r="AX241" s="13" t="s">
        <v>74</v>
      </c>
      <c r="AY241" s="243" t="s">
        <v>135</v>
      </c>
    </row>
    <row r="242" s="14" customFormat="1">
      <c r="A242" s="14"/>
      <c r="B242" s="244"/>
      <c r="C242" s="245"/>
      <c r="D242" s="235" t="s">
        <v>147</v>
      </c>
      <c r="E242" s="246" t="s">
        <v>19</v>
      </c>
      <c r="F242" s="247" t="s">
        <v>82</v>
      </c>
      <c r="G242" s="245"/>
      <c r="H242" s="248">
        <v>1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147</v>
      </c>
      <c r="AU242" s="254" t="s">
        <v>84</v>
      </c>
      <c r="AV242" s="14" t="s">
        <v>84</v>
      </c>
      <c r="AW242" s="14" t="s">
        <v>36</v>
      </c>
      <c r="AX242" s="14" t="s">
        <v>74</v>
      </c>
      <c r="AY242" s="254" t="s">
        <v>135</v>
      </c>
    </row>
    <row r="243" s="13" customFormat="1">
      <c r="A243" s="13"/>
      <c r="B243" s="233"/>
      <c r="C243" s="234"/>
      <c r="D243" s="235" t="s">
        <v>147</v>
      </c>
      <c r="E243" s="236" t="s">
        <v>19</v>
      </c>
      <c r="F243" s="237" t="s">
        <v>438</v>
      </c>
      <c r="G243" s="234"/>
      <c r="H243" s="236" t="s">
        <v>19</v>
      </c>
      <c r="I243" s="238"/>
      <c r="J243" s="234"/>
      <c r="K243" s="234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147</v>
      </c>
      <c r="AU243" s="243" t="s">
        <v>84</v>
      </c>
      <c r="AV243" s="13" t="s">
        <v>82</v>
      </c>
      <c r="AW243" s="13" t="s">
        <v>36</v>
      </c>
      <c r="AX243" s="13" t="s">
        <v>74</v>
      </c>
      <c r="AY243" s="243" t="s">
        <v>135</v>
      </c>
    </row>
    <row r="244" s="14" customFormat="1">
      <c r="A244" s="14"/>
      <c r="B244" s="244"/>
      <c r="C244" s="245"/>
      <c r="D244" s="235" t="s">
        <v>147</v>
      </c>
      <c r="E244" s="246" t="s">
        <v>19</v>
      </c>
      <c r="F244" s="247" t="s">
        <v>82</v>
      </c>
      <c r="G244" s="245"/>
      <c r="H244" s="248">
        <v>1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147</v>
      </c>
      <c r="AU244" s="254" t="s">
        <v>84</v>
      </c>
      <c r="AV244" s="14" t="s">
        <v>84</v>
      </c>
      <c r="AW244" s="14" t="s">
        <v>36</v>
      </c>
      <c r="AX244" s="14" t="s">
        <v>74</v>
      </c>
      <c r="AY244" s="254" t="s">
        <v>135</v>
      </c>
    </row>
    <row r="245" s="13" customFormat="1">
      <c r="A245" s="13"/>
      <c r="B245" s="233"/>
      <c r="C245" s="234"/>
      <c r="D245" s="235" t="s">
        <v>147</v>
      </c>
      <c r="E245" s="236" t="s">
        <v>19</v>
      </c>
      <c r="F245" s="237" t="s">
        <v>469</v>
      </c>
      <c r="G245" s="234"/>
      <c r="H245" s="236" t="s">
        <v>19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147</v>
      </c>
      <c r="AU245" s="243" t="s">
        <v>84</v>
      </c>
      <c r="AV245" s="13" t="s">
        <v>82</v>
      </c>
      <c r="AW245" s="13" t="s">
        <v>36</v>
      </c>
      <c r="AX245" s="13" t="s">
        <v>74</v>
      </c>
      <c r="AY245" s="243" t="s">
        <v>135</v>
      </c>
    </row>
    <row r="246" s="14" customFormat="1">
      <c r="A246" s="14"/>
      <c r="B246" s="244"/>
      <c r="C246" s="245"/>
      <c r="D246" s="235" t="s">
        <v>147</v>
      </c>
      <c r="E246" s="246" t="s">
        <v>19</v>
      </c>
      <c r="F246" s="247" t="s">
        <v>82</v>
      </c>
      <c r="G246" s="245"/>
      <c r="H246" s="248">
        <v>1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147</v>
      </c>
      <c r="AU246" s="254" t="s">
        <v>84</v>
      </c>
      <c r="AV246" s="14" t="s">
        <v>84</v>
      </c>
      <c r="AW246" s="14" t="s">
        <v>36</v>
      </c>
      <c r="AX246" s="14" t="s">
        <v>74</v>
      </c>
      <c r="AY246" s="254" t="s">
        <v>135</v>
      </c>
    </row>
    <row r="247" s="13" customFormat="1">
      <c r="A247" s="13"/>
      <c r="B247" s="233"/>
      <c r="C247" s="234"/>
      <c r="D247" s="235" t="s">
        <v>147</v>
      </c>
      <c r="E247" s="236" t="s">
        <v>19</v>
      </c>
      <c r="F247" s="237" t="s">
        <v>425</v>
      </c>
      <c r="G247" s="234"/>
      <c r="H247" s="236" t="s">
        <v>19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147</v>
      </c>
      <c r="AU247" s="243" t="s">
        <v>84</v>
      </c>
      <c r="AV247" s="13" t="s">
        <v>82</v>
      </c>
      <c r="AW247" s="13" t="s">
        <v>36</v>
      </c>
      <c r="AX247" s="13" t="s">
        <v>74</v>
      </c>
      <c r="AY247" s="243" t="s">
        <v>135</v>
      </c>
    </row>
    <row r="248" s="14" customFormat="1">
      <c r="A248" s="14"/>
      <c r="B248" s="244"/>
      <c r="C248" s="245"/>
      <c r="D248" s="235" t="s">
        <v>147</v>
      </c>
      <c r="E248" s="246" t="s">
        <v>19</v>
      </c>
      <c r="F248" s="247" t="s">
        <v>82</v>
      </c>
      <c r="G248" s="245"/>
      <c r="H248" s="248">
        <v>1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147</v>
      </c>
      <c r="AU248" s="254" t="s">
        <v>84</v>
      </c>
      <c r="AV248" s="14" t="s">
        <v>84</v>
      </c>
      <c r="AW248" s="14" t="s">
        <v>36</v>
      </c>
      <c r="AX248" s="14" t="s">
        <v>74</v>
      </c>
      <c r="AY248" s="254" t="s">
        <v>135</v>
      </c>
    </row>
    <row r="249" s="15" customFormat="1">
      <c r="A249" s="15"/>
      <c r="B249" s="255"/>
      <c r="C249" s="256"/>
      <c r="D249" s="235" t="s">
        <v>147</v>
      </c>
      <c r="E249" s="257" t="s">
        <v>19</v>
      </c>
      <c r="F249" s="258" t="s">
        <v>152</v>
      </c>
      <c r="G249" s="256"/>
      <c r="H249" s="259">
        <v>4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5" t="s">
        <v>147</v>
      </c>
      <c r="AU249" s="265" t="s">
        <v>84</v>
      </c>
      <c r="AV249" s="15" t="s">
        <v>143</v>
      </c>
      <c r="AW249" s="15" t="s">
        <v>36</v>
      </c>
      <c r="AX249" s="15" t="s">
        <v>82</v>
      </c>
      <c r="AY249" s="265" t="s">
        <v>135</v>
      </c>
    </row>
    <row r="250" s="2" customFormat="1" ht="16.5" customHeight="1">
      <c r="A250" s="41"/>
      <c r="B250" s="42"/>
      <c r="C250" s="283" t="s">
        <v>324</v>
      </c>
      <c r="D250" s="283" t="s">
        <v>367</v>
      </c>
      <c r="E250" s="284" t="s">
        <v>1044</v>
      </c>
      <c r="F250" s="285" t="s">
        <v>1045</v>
      </c>
      <c r="G250" s="286" t="s">
        <v>314</v>
      </c>
      <c r="H250" s="287">
        <v>4</v>
      </c>
      <c r="I250" s="288"/>
      <c r="J250" s="289">
        <f>ROUND(I250*H250,2)</f>
        <v>0</v>
      </c>
      <c r="K250" s="285" t="s">
        <v>142</v>
      </c>
      <c r="L250" s="290"/>
      <c r="M250" s="291" t="s">
        <v>19</v>
      </c>
      <c r="N250" s="292" t="s">
        <v>45</v>
      </c>
      <c r="O250" s="87"/>
      <c r="P250" s="224">
        <f>O250*H250</f>
        <v>0</v>
      </c>
      <c r="Q250" s="224">
        <v>0.0023999999999999998</v>
      </c>
      <c r="R250" s="224">
        <f>Q250*H250</f>
        <v>0.0095999999999999992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572</v>
      </c>
      <c r="AT250" s="226" t="s">
        <v>367</v>
      </c>
      <c r="AU250" s="226" t="s">
        <v>84</v>
      </c>
      <c r="AY250" s="20" t="s">
        <v>135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82</v>
      </c>
      <c r="BK250" s="227">
        <f>ROUND(I250*H250,2)</f>
        <v>0</v>
      </c>
      <c r="BL250" s="20" t="s">
        <v>278</v>
      </c>
      <c r="BM250" s="226" t="s">
        <v>1046</v>
      </c>
    </row>
    <row r="251" s="13" customFormat="1">
      <c r="A251" s="13"/>
      <c r="B251" s="233"/>
      <c r="C251" s="234"/>
      <c r="D251" s="235" t="s">
        <v>147</v>
      </c>
      <c r="E251" s="236" t="s">
        <v>19</v>
      </c>
      <c r="F251" s="237" t="s">
        <v>366</v>
      </c>
      <c r="G251" s="234"/>
      <c r="H251" s="236" t="s">
        <v>19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147</v>
      </c>
      <c r="AU251" s="243" t="s">
        <v>84</v>
      </c>
      <c r="AV251" s="13" t="s">
        <v>82</v>
      </c>
      <c r="AW251" s="13" t="s">
        <v>36</v>
      </c>
      <c r="AX251" s="13" t="s">
        <v>74</v>
      </c>
      <c r="AY251" s="243" t="s">
        <v>135</v>
      </c>
    </row>
    <row r="252" s="13" customFormat="1">
      <c r="A252" s="13"/>
      <c r="B252" s="233"/>
      <c r="C252" s="234"/>
      <c r="D252" s="235" t="s">
        <v>147</v>
      </c>
      <c r="E252" s="236" t="s">
        <v>19</v>
      </c>
      <c r="F252" s="237" t="s">
        <v>436</v>
      </c>
      <c r="G252" s="234"/>
      <c r="H252" s="236" t="s">
        <v>19</v>
      </c>
      <c r="I252" s="238"/>
      <c r="J252" s="234"/>
      <c r="K252" s="234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147</v>
      </c>
      <c r="AU252" s="243" t="s">
        <v>84</v>
      </c>
      <c r="AV252" s="13" t="s">
        <v>82</v>
      </c>
      <c r="AW252" s="13" t="s">
        <v>36</v>
      </c>
      <c r="AX252" s="13" t="s">
        <v>74</v>
      </c>
      <c r="AY252" s="243" t="s">
        <v>135</v>
      </c>
    </row>
    <row r="253" s="14" customFormat="1">
      <c r="A253" s="14"/>
      <c r="B253" s="244"/>
      <c r="C253" s="245"/>
      <c r="D253" s="235" t="s">
        <v>147</v>
      </c>
      <c r="E253" s="246" t="s">
        <v>19</v>
      </c>
      <c r="F253" s="247" t="s">
        <v>82</v>
      </c>
      <c r="G253" s="245"/>
      <c r="H253" s="248">
        <v>1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147</v>
      </c>
      <c r="AU253" s="254" t="s">
        <v>84</v>
      </c>
      <c r="AV253" s="14" t="s">
        <v>84</v>
      </c>
      <c r="AW253" s="14" t="s">
        <v>36</v>
      </c>
      <c r="AX253" s="14" t="s">
        <v>74</v>
      </c>
      <c r="AY253" s="254" t="s">
        <v>135</v>
      </c>
    </row>
    <row r="254" s="13" customFormat="1">
      <c r="A254" s="13"/>
      <c r="B254" s="233"/>
      <c r="C254" s="234"/>
      <c r="D254" s="235" t="s">
        <v>147</v>
      </c>
      <c r="E254" s="236" t="s">
        <v>19</v>
      </c>
      <c r="F254" s="237" t="s">
        <v>438</v>
      </c>
      <c r="G254" s="234"/>
      <c r="H254" s="236" t="s">
        <v>19</v>
      </c>
      <c r="I254" s="238"/>
      <c r="J254" s="234"/>
      <c r="K254" s="234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147</v>
      </c>
      <c r="AU254" s="243" t="s">
        <v>84</v>
      </c>
      <c r="AV254" s="13" t="s">
        <v>82</v>
      </c>
      <c r="AW254" s="13" t="s">
        <v>36</v>
      </c>
      <c r="AX254" s="13" t="s">
        <v>74</v>
      </c>
      <c r="AY254" s="243" t="s">
        <v>135</v>
      </c>
    </row>
    <row r="255" s="14" customFormat="1">
      <c r="A255" s="14"/>
      <c r="B255" s="244"/>
      <c r="C255" s="245"/>
      <c r="D255" s="235" t="s">
        <v>147</v>
      </c>
      <c r="E255" s="246" t="s">
        <v>19</v>
      </c>
      <c r="F255" s="247" t="s">
        <v>82</v>
      </c>
      <c r="G255" s="245"/>
      <c r="H255" s="248">
        <v>1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147</v>
      </c>
      <c r="AU255" s="254" t="s">
        <v>84</v>
      </c>
      <c r="AV255" s="14" t="s">
        <v>84</v>
      </c>
      <c r="AW255" s="14" t="s">
        <v>36</v>
      </c>
      <c r="AX255" s="14" t="s">
        <v>74</v>
      </c>
      <c r="AY255" s="254" t="s">
        <v>135</v>
      </c>
    </row>
    <row r="256" s="13" customFormat="1">
      <c r="A256" s="13"/>
      <c r="B256" s="233"/>
      <c r="C256" s="234"/>
      <c r="D256" s="235" t="s">
        <v>147</v>
      </c>
      <c r="E256" s="236" t="s">
        <v>19</v>
      </c>
      <c r="F256" s="237" t="s">
        <v>469</v>
      </c>
      <c r="G256" s="234"/>
      <c r="H256" s="236" t="s">
        <v>19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147</v>
      </c>
      <c r="AU256" s="243" t="s">
        <v>84</v>
      </c>
      <c r="AV256" s="13" t="s">
        <v>82</v>
      </c>
      <c r="AW256" s="13" t="s">
        <v>36</v>
      </c>
      <c r="AX256" s="13" t="s">
        <v>74</v>
      </c>
      <c r="AY256" s="243" t="s">
        <v>135</v>
      </c>
    </row>
    <row r="257" s="14" customFormat="1">
      <c r="A257" s="14"/>
      <c r="B257" s="244"/>
      <c r="C257" s="245"/>
      <c r="D257" s="235" t="s">
        <v>147</v>
      </c>
      <c r="E257" s="246" t="s">
        <v>19</v>
      </c>
      <c r="F257" s="247" t="s">
        <v>82</v>
      </c>
      <c r="G257" s="245"/>
      <c r="H257" s="248">
        <v>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147</v>
      </c>
      <c r="AU257" s="254" t="s">
        <v>84</v>
      </c>
      <c r="AV257" s="14" t="s">
        <v>84</v>
      </c>
      <c r="AW257" s="14" t="s">
        <v>36</v>
      </c>
      <c r="AX257" s="14" t="s">
        <v>74</v>
      </c>
      <c r="AY257" s="254" t="s">
        <v>135</v>
      </c>
    </row>
    <row r="258" s="13" customFormat="1">
      <c r="A258" s="13"/>
      <c r="B258" s="233"/>
      <c r="C258" s="234"/>
      <c r="D258" s="235" t="s">
        <v>147</v>
      </c>
      <c r="E258" s="236" t="s">
        <v>19</v>
      </c>
      <c r="F258" s="237" t="s">
        <v>425</v>
      </c>
      <c r="G258" s="234"/>
      <c r="H258" s="236" t="s">
        <v>19</v>
      </c>
      <c r="I258" s="238"/>
      <c r="J258" s="234"/>
      <c r="K258" s="234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147</v>
      </c>
      <c r="AU258" s="243" t="s">
        <v>84</v>
      </c>
      <c r="AV258" s="13" t="s">
        <v>82</v>
      </c>
      <c r="AW258" s="13" t="s">
        <v>36</v>
      </c>
      <c r="AX258" s="13" t="s">
        <v>74</v>
      </c>
      <c r="AY258" s="243" t="s">
        <v>135</v>
      </c>
    </row>
    <row r="259" s="14" customFormat="1">
      <c r="A259" s="14"/>
      <c r="B259" s="244"/>
      <c r="C259" s="245"/>
      <c r="D259" s="235" t="s">
        <v>147</v>
      </c>
      <c r="E259" s="246" t="s">
        <v>19</v>
      </c>
      <c r="F259" s="247" t="s">
        <v>82</v>
      </c>
      <c r="G259" s="245"/>
      <c r="H259" s="248">
        <v>1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147</v>
      </c>
      <c r="AU259" s="254" t="s">
        <v>84</v>
      </c>
      <c r="AV259" s="14" t="s">
        <v>84</v>
      </c>
      <c r="AW259" s="14" t="s">
        <v>36</v>
      </c>
      <c r="AX259" s="14" t="s">
        <v>74</v>
      </c>
      <c r="AY259" s="254" t="s">
        <v>135</v>
      </c>
    </row>
    <row r="260" s="15" customFormat="1">
      <c r="A260" s="15"/>
      <c r="B260" s="255"/>
      <c r="C260" s="256"/>
      <c r="D260" s="235" t="s">
        <v>147</v>
      </c>
      <c r="E260" s="257" t="s">
        <v>19</v>
      </c>
      <c r="F260" s="258" t="s">
        <v>152</v>
      </c>
      <c r="G260" s="256"/>
      <c r="H260" s="259">
        <v>4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5" t="s">
        <v>147</v>
      </c>
      <c r="AU260" s="265" t="s">
        <v>84</v>
      </c>
      <c r="AV260" s="15" t="s">
        <v>143</v>
      </c>
      <c r="AW260" s="15" t="s">
        <v>36</v>
      </c>
      <c r="AX260" s="15" t="s">
        <v>82</v>
      </c>
      <c r="AY260" s="265" t="s">
        <v>135</v>
      </c>
    </row>
    <row r="261" s="2" customFormat="1" ht="16.5" customHeight="1">
      <c r="A261" s="41"/>
      <c r="B261" s="42"/>
      <c r="C261" s="215" t="s">
        <v>332</v>
      </c>
      <c r="D261" s="215" t="s">
        <v>138</v>
      </c>
      <c r="E261" s="216" t="s">
        <v>1047</v>
      </c>
      <c r="F261" s="217" t="s">
        <v>1048</v>
      </c>
      <c r="G261" s="218" t="s">
        <v>314</v>
      </c>
      <c r="H261" s="219">
        <v>3</v>
      </c>
      <c r="I261" s="220"/>
      <c r="J261" s="221">
        <f>ROUND(I261*H261,2)</f>
        <v>0</v>
      </c>
      <c r="K261" s="217" t="s">
        <v>142</v>
      </c>
      <c r="L261" s="47"/>
      <c r="M261" s="222" t="s">
        <v>19</v>
      </c>
      <c r="N261" s="223" t="s">
        <v>45</v>
      </c>
      <c r="O261" s="87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278</v>
      </c>
      <c r="AT261" s="226" t="s">
        <v>138</v>
      </c>
      <c r="AU261" s="226" t="s">
        <v>84</v>
      </c>
      <c r="AY261" s="20" t="s">
        <v>135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82</v>
      </c>
      <c r="BK261" s="227">
        <f>ROUND(I261*H261,2)</f>
        <v>0</v>
      </c>
      <c r="BL261" s="20" t="s">
        <v>278</v>
      </c>
      <c r="BM261" s="226" t="s">
        <v>1049</v>
      </c>
    </row>
    <row r="262" s="2" customFormat="1">
      <c r="A262" s="41"/>
      <c r="B262" s="42"/>
      <c r="C262" s="43"/>
      <c r="D262" s="228" t="s">
        <v>145</v>
      </c>
      <c r="E262" s="43"/>
      <c r="F262" s="229" t="s">
        <v>1050</v>
      </c>
      <c r="G262" s="43"/>
      <c r="H262" s="43"/>
      <c r="I262" s="230"/>
      <c r="J262" s="43"/>
      <c r="K262" s="43"/>
      <c r="L262" s="47"/>
      <c r="M262" s="231"/>
      <c r="N262" s="23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145</v>
      </c>
      <c r="AU262" s="20" t="s">
        <v>84</v>
      </c>
    </row>
    <row r="263" s="13" customFormat="1">
      <c r="A263" s="13"/>
      <c r="B263" s="233"/>
      <c r="C263" s="234"/>
      <c r="D263" s="235" t="s">
        <v>147</v>
      </c>
      <c r="E263" s="236" t="s">
        <v>19</v>
      </c>
      <c r="F263" s="237" t="s">
        <v>366</v>
      </c>
      <c r="G263" s="234"/>
      <c r="H263" s="236" t="s">
        <v>19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147</v>
      </c>
      <c r="AU263" s="243" t="s">
        <v>84</v>
      </c>
      <c r="AV263" s="13" t="s">
        <v>82</v>
      </c>
      <c r="AW263" s="13" t="s">
        <v>36</v>
      </c>
      <c r="AX263" s="13" t="s">
        <v>74</v>
      </c>
      <c r="AY263" s="243" t="s">
        <v>135</v>
      </c>
    </row>
    <row r="264" s="13" customFormat="1">
      <c r="A264" s="13"/>
      <c r="B264" s="233"/>
      <c r="C264" s="234"/>
      <c r="D264" s="235" t="s">
        <v>147</v>
      </c>
      <c r="E264" s="236" t="s">
        <v>19</v>
      </c>
      <c r="F264" s="237" t="s">
        <v>417</v>
      </c>
      <c r="G264" s="234"/>
      <c r="H264" s="236" t="s">
        <v>19</v>
      </c>
      <c r="I264" s="238"/>
      <c r="J264" s="234"/>
      <c r="K264" s="234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147</v>
      </c>
      <c r="AU264" s="243" t="s">
        <v>84</v>
      </c>
      <c r="AV264" s="13" t="s">
        <v>82</v>
      </c>
      <c r="AW264" s="13" t="s">
        <v>36</v>
      </c>
      <c r="AX264" s="13" t="s">
        <v>74</v>
      </c>
      <c r="AY264" s="243" t="s">
        <v>135</v>
      </c>
    </row>
    <row r="265" s="14" customFormat="1">
      <c r="A265" s="14"/>
      <c r="B265" s="244"/>
      <c r="C265" s="245"/>
      <c r="D265" s="235" t="s">
        <v>147</v>
      </c>
      <c r="E265" s="246" t="s">
        <v>19</v>
      </c>
      <c r="F265" s="247" t="s">
        <v>82</v>
      </c>
      <c r="G265" s="245"/>
      <c r="H265" s="248">
        <v>1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147</v>
      </c>
      <c r="AU265" s="254" t="s">
        <v>84</v>
      </c>
      <c r="AV265" s="14" t="s">
        <v>84</v>
      </c>
      <c r="AW265" s="14" t="s">
        <v>36</v>
      </c>
      <c r="AX265" s="14" t="s">
        <v>74</v>
      </c>
      <c r="AY265" s="254" t="s">
        <v>135</v>
      </c>
    </row>
    <row r="266" s="13" customFormat="1">
      <c r="A266" s="13"/>
      <c r="B266" s="233"/>
      <c r="C266" s="234"/>
      <c r="D266" s="235" t="s">
        <v>147</v>
      </c>
      <c r="E266" s="236" t="s">
        <v>19</v>
      </c>
      <c r="F266" s="237" t="s">
        <v>419</v>
      </c>
      <c r="G266" s="234"/>
      <c r="H266" s="236" t="s">
        <v>19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147</v>
      </c>
      <c r="AU266" s="243" t="s">
        <v>84</v>
      </c>
      <c r="AV266" s="13" t="s">
        <v>82</v>
      </c>
      <c r="AW266" s="13" t="s">
        <v>36</v>
      </c>
      <c r="AX266" s="13" t="s">
        <v>74</v>
      </c>
      <c r="AY266" s="243" t="s">
        <v>135</v>
      </c>
    </row>
    <row r="267" s="14" customFormat="1">
      <c r="A267" s="14"/>
      <c r="B267" s="244"/>
      <c r="C267" s="245"/>
      <c r="D267" s="235" t="s">
        <v>147</v>
      </c>
      <c r="E267" s="246" t="s">
        <v>19</v>
      </c>
      <c r="F267" s="247" t="s">
        <v>82</v>
      </c>
      <c r="G267" s="245"/>
      <c r="H267" s="248">
        <v>1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147</v>
      </c>
      <c r="AU267" s="254" t="s">
        <v>84</v>
      </c>
      <c r="AV267" s="14" t="s">
        <v>84</v>
      </c>
      <c r="AW267" s="14" t="s">
        <v>36</v>
      </c>
      <c r="AX267" s="14" t="s">
        <v>74</v>
      </c>
      <c r="AY267" s="254" t="s">
        <v>135</v>
      </c>
    </row>
    <row r="268" s="13" customFormat="1">
      <c r="A268" s="13"/>
      <c r="B268" s="233"/>
      <c r="C268" s="234"/>
      <c r="D268" s="235" t="s">
        <v>147</v>
      </c>
      <c r="E268" s="236" t="s">
        <v>19</v>
      </c>
      <c r="F268" s="237" t="s">
        <v>425</v>
      </c>
      <c r="G268" s="234"/>
      <c r="H268" s="236" t="s">
        <v>19</v>
      </c>
      <c r="I268" s="238"/>
      <c r="J268" s="234"/>
      <c r="K268" s="234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147</v>
      </c>
      <c r="AU268" s="243" t="s">
        <v>84</v>
      </c>
      <c r="AV268" s="13" t="s">
        <v>82</v>
      </c>
      <c r="AW268" s="13" t="s">
        <v>36</v>
      </c>
      <c r="AX268" s="13" t="s">
        <v>74</v>
      </c>
      <c r="AY268" s="243" t="s">
        <v>135</v>
      </c>
    </row>
    <row r="269" s="14" customFormat="1">
      <c r="A269" s="14"/>
      <c r="B269" s="244"/>
      <c r="C269" s="245"/>
      <c r="D269" s="235" t="s">
        <v>147</v>
      </c>
      <c r="E269" s="246" t="s">
        <v>19</v>
      </c>
      <c r="F269" s="247" t="s">
        <v>82</v>
      </c>
      <c r="G269" s="245"/>
      <c r="H269" s="248">
        <v>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147</v>
      </c>
      <c r="AU269" s="254" t="s">
        <v>84</v>
      </c>
      <c r="AV269" s="14" t="s">
        <v>84</v>
      </c>
      <c r="AW269" s="14" t="s">
        <v>36</v>
      </c>
      <c r="AX269" s="14" t="s">
        <v>74</v>
      </c>
      <c r="AY269" s="254" t="s">
        <v>135</v>
      </c>
    </row>
    <row r="270" s="15" customFormat="1">
      <c r="A270" s="15"/>
      <c r="B270" s="255"/>
      <c r="C270" s="256"/>
      <c r="D270" s="235" t="s">
        <v>147</v>
      </c>
      <c r="E270" s="257" t="s">
        <v>19</v>
      </c>
      <c r="F270" s="258" t="s">
        <v>152</v>
      </c>
      <c r="G270" s="256"/>
      <c r="H270" s="259">
        <v>3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5" t="s">
        <v>147</v>
      </c>
      <c r="AU270" s="265" t="s">
        <v>84</v>
      </c>
      <c r="AV270" s="15" t="s">
        <v>143</v>
      </c>
      <c r="AW270" s="15" t="s">
        <v>36</v>
      </c>
      <c r="AX270" s="15" t="s">
        <v>82</v>
      </c>
      <c r="AY270" s="265" t="s">
        <v>135</v>
      </c>
    </row>
    <row r="271" s="2" customFormat="1" ht="16.5" customHeight="1">
      <c r="A271" s="41"/>
      <c r="B271" s="42"/>
      <c r="C271" s="283" t="s">
        <v>341</v>
      </c>
      <c r="D271" s="283" t="s">
        <v>367</v>
      </c>
      <c r="E271" s="284" t="s">
        <v>1051</v>
      </c>
      <c r="F271" s="285" t="s">
        <v>1052</v>
      </c>
      <c r="G271" s="286" t="s">
        <v>314</v>
      </c>
      <c r="H271" s="287">
        <v>3</v>
      </c>
      <c r="I271" s="288"/>
      <c r="J271" s="289">
        <f>ROUND(I271*H271,2)</f>
        <v>0</v>
      </c>
      <c r="K271" s="285" t="s">
        <v>142</v>
      </c>
      <c r="L271" s="290"/>
      <c r="M271" s="291" t="s">
        <v>19</v>
      </c>
      <c r="N271" s="292" t="s">
        <v>45</v>
      </c>
      <c r="O271" s="87"/>
      <c r="P271" s="224">
        <f>O271*H271</f>
        <v>0</v>
      </c>
      <c r="Q271" s="224">
        <v>0.00050000000000000001</v>
      </c>
      <c r="R271" s="224">
        <f>Q271*H271</f>
        <v>0.0015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572</v>
      </c>
      <c r="AT271" s="226" t="s">
        <v>367</v>
      </c>
      <c r="AU271" s="226" t="s">
        <v>84</v>
      </c>
      <c r="AY271" s="20" t="s">
        <v>135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82</v>
      </c>
      <c r="BK271" s="227">
        <f>ROUND(I271*H271,2)</f>
        <v>0</v>
      </c>
      <c r="BL271" s="20" t="s">
        <v>278</v>
      </c>
      <c r="BM271" s="226" t="s">
        <v>1053</v>
      </c>
    </row>
    <row r="272" s="13" customFormat="1">
      <c r="A272" s="13"/>
      <c r="B272" s="233"/>
      <c r="C272" s="234"/>
      <c r="D272" s="235" t="s">
        <v>147</v>
      </c>
      <c r="E272" s="236" t="s">
        <v>19</v>
      </c>
      <c r="F272" s="237" t="s">
        <v>366</v>
      </c>
      <c r="G272" s="234"/>
      <c r="H272" s="236" t="s">
        <v>19</v>
      </c>
      <c r="I272" s="238"/>
      <c r="J272" s="234"/>
      <c r="K272" s="234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147</v>
      </c>
      <c r="AU272" s="243" t="s">
        <v>84</v>
      </c>
      <c r="AV272" s="13" t="s">
        <v>82</v>
      </c>
      <c r="AW272" s="13" t="s">
        <v>36</v>
      </c>
      <c r="AX272" s="13" t="s">
        <v>74</v>
      </c>
      <c r="AY272" s="243" t="s">
        <v>135</v>
      </c>
    </row>
    <row r="273" s="13" customFormat="1">
      <c r="A273" s="13"/>
      <c r="B273" s="233"/>
      <c r="C273" s="234"/>
      <c r="D273" s="235" t="s">
        <v>147</v>
      </c>
      <c r="E273" s="236" t="s">
        <v>19</v>
      </c>
      <c r="F273" s="237" t="s">
        <v>417</v>
      </c>
      <c r="G273" s="234"/>
      <c r="H273" s="236" t="s">
        <v>19</v>
      </c>
      <c r="I273" s="238"/>
      <c r="J273" s="234"/>
      <c r="K273" s="234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147</v>
      </c>
      <c r="AU273" s="243" t="s">
        <v>84</v>
      </c>
      <c r="AV273" s="13" t="s">
        <v>82</v>
      </c>
      <c r="AW273" s="13" t="s">
        <v>36</v>
      </c>
      <c r="AX273" s="13" t="s">
        <v>74</v>
      </c>
      <c r="AY273" s="243" t="s">
        <v>135</v>
      </c>
    </row>
    <row r="274" s="14" customFormat="1">
      <c r="A274" s="14"/>
      <c r="B274" s="244"/>
      <c r="C274" s="245"/>
      <c r="D274" s="235" t="s">
        <v>147</v>
      </c>
      <c r="E274" s="246" t="s">
        <v>19</v>
      </c>
      <c r="F274" s="247" t="s">
        <v>82</v>
      </c>
      <c r="G274" s="245"/>
      <c r="H274" s="248">
        <v>1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147</v>
      </c>
      <c r="AU274" s="254" t="s">
        <v>84</v>
      </c>
      <c r="AV274" s="14" t="s">
        <v>84</v>
      </c>
      <c r="AW274" s="14" t="s">
        <v>36</v>
      </c>
      <c r="AX274" s="14" t="s">
        <v>74</v>
      </c>
      <c r="AY274" s="254" t="s">
        <v>135</v>
      </c>
    </row>
    <row r="275" s="13" customFormat="1">
      <c r="A275" s="13"/>
      <c r="B275" s="233"/>
      <c r="C275" s="234"/>
      <c r="D275" s="235" t="s">
        <v>147</v>
      </c>
      <c r="E275" s="236" t="s">
        <v>19</v>
      </c>
      <c r="F275" s="237" t="s">
        <v>419</v>
      </c>
      <c r="G275" s="234"/>
      <c r="H275" s="236" t="s">
        <v>19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147</v>
      </c>
      <c r="AU275" s="243" t="s">
        <v>84</v>
      </c>
      <c r="AV275" s="13" t="s">
        <v>82</v>
      </c>
      <c r="AW275" s="13" t="s">
        <v>36</v>
      </c>
      <c r="AX275" s="13" t="s">
        <v>74</v>
      </c>
      <c r="AY275" s="243" t="s">
        <v>135</v>
      </c>
    </row>
    <row r="276" s="14" customFormat="1">
      <c r="A276" s="14"/>
      <c r="B276" s="244"/>
      <c r="C276" s="245"/>
      <c r="D276" s="235" t="s">
        <v>147</v>
      </c>
      <c r="E276" s="246" t="s">
        <v>19</v>
      </c>
      <c r="F276" s="247" t="s">
        <v>82</v>
      </c>
      <c r="G276" s="245"/>
      <c r="H276" s="248">
        <v>1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147</v>
      </c>
      <c r="AU276" s="254" t="s">
        <v>84</v>
      </c>
      <c r="AV276" s="14" t="s">
        <v>84</v>
      </c>
      <c r="AW276" s="14" t="s">
        <v>36</v>
      </c>
      <c r="AX276" s="14" t="s">
        <v>74</v>
      </c>
      <c r="AY276" s="254" t="s">
        <v>135</v>
      </c>
    </row>
    <row r="277" s="13" customFormat="1">
      <c r="A277" s="13"/>
      <c r="B277" s="233"/>
      <c r="C277" s="234"/>
      <c r="D277" s="235" t="s">
        <v>147</v>
      </c>
      <c r="E277" s="236" t="s">
        <v>19</v>
      </c>
      <c r="F277" s="237" t="s">
        <v>425</v>
      </c>
      <c r="G277" s="234"/>
      <c r="H277" s="236" t="s">
        <v>19</v>
      </c>
      <c r="I277" s="238"/>
      <c r="J277" s="234"/>
      <c r="K277" s="234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147</v>
      </c>
      <c r="AU277" s="243" t="s">
        <v>84</v>
      </c>
      <c r="AV277" s="13" t="s">
        <v>82</v>
      </c>
      <c r="AW277" s="13" t="s">
        <v>36</v>
      </c>
      <c r="AX277" s="13" t="s">
        <v>74</v>
      </c>
      <c r="AY277" s="243" t="s">
        <v>135</v>
      </c>
    </row>
    <row r="278" s="14" customFormat="1">
      <c r="A278" s="14"/>
      <c r="B278" s="244"/>
      <c r="C278" s="245"/>
      <c r="D278" s="235" t="s">
        <v>147</v>
      </c>
      <c r="E278" s="246" t="s">
        <v>19</v>
      </c>
      <c r="F278" s="247" t="s">
        <v>82</v>
      </c>
      <c r="G278" s="245"/>
      <c r="H278" s="248">
        <v>1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147</v>
      </c>
      <c r="AU278" s="254" t="s">
        <v>84</v>
      </c>
      <c r="AV278" s="14" t="s">
        <v>84</v>
      </c>
      <c r="AW278" s="14" t="s">
        <v>36</v>
      </c>
      <c r="AX278" s="14" t="s">
        <v>74</v>
      </c>
      <c r="AY278" s="254" t="s">
        <v>135</v>
      </c>
    </row>
    <row r="279" s="15" customFormat="1">
      <c r="A279" s="15"/>
      <c r="B279" s="255"/>
      <c r="C279" s="256"/>
      <c r="D279" s="235" t="s">
        <v>147</v>
      </c>
      <c r="E279" s="257" t="s">
        <v>19</v>
      </c>
      <c r="F279" s="258" t="s">
        <v>152</v>
      </c>
      <c r="G279" s="256"/>
      <c r="H279" s="259">
        <v>3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5" t="s">
        <v>147</v>
      </c>
      <c r="AU279" s="265" t="s">
        <v>84</v>
      </c>
      <c r="AV279" s="15" t="s">
        <v>143</v>
      </c>
      <c r="AW279" s="15" t="s">
        <v>36</v>
      </c>
      <c r="AX279" s="15" t="s">
        <v>82</v>
      </c>
      <c r="AY279" s="265" t="s">
        <v>135</v>
      </c>
    </row>
    <row r="280" s="2" customFormat="1" ht="16.5" customHeight="1">
      <c r="A280" s="41"/>
      <c r="B280" s="42"/>
      <c r="C280" s="215" t="s">
        <v>346</v>
      </c>
      <c r="D280" s="215" t="s">
        <v>138</v>
      </c>
      <c r="E280" s="216" t="s">
        <v>1054</v>
      </c>
      <c r="F280" s="217" t="s">
        <v>1055</v>
      </c>
      <c r="G280" s="218" t="s">
        <v>314</v>
      </c>
      <c r="H280" s="219">
        <v>4</v>
      </c>
      <c r="I280" s="220"/>
      <c r="J280" s="221">
        <f>ROUND(I280*H280,2)</f>
        <v>0</v>
      </c>
      <c r="K280" s="217" t="s">
        <v>142</v>
      </c>
      <c r="L280" s="47"/>
      <c r="M280" s="222" t="s">
        <v>19</v>
      </c>
      <c r="N280" s="223" t="s">
        <v>45</v>
      </c>
      <c r="O280" s="87"/>
      <c r="P280" s="224">
        <f>O280*H280</f>
        <v>0</v>
      </c>
      <c r="Q280" s="224">
        <v>0</v>
      </c>
      <c r="R280" s="224">
        <f>Q280*H280</f>
        <v>0</v>
      </c>
      <c r="S280" s="224">
        <v>0</v>
      </c>
      <c r="T280" s="22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6" t="s">
        <v>278</v>
      </c>
      <c r="AT280" s="226" t="s">
        <v>138</v>
      </c>
      <c r="AU280" s="226" t="s">
        <v>84</v>
      </c>
      <c r="AY280" s="20" t="s">
        <v>135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20" t="s">
        <v>82</v>
      </c>
      <c r="BK280" s="227">
        <f>ROUND(I280*H280,2)</f>
        <v>0</v>
      </c>
      <c r="BL280" s="20" t="s">
        <v>278</v>
      </c>
      <c r="BM280" s="226" t="s">
        <v>1056</v>
      </c>
    </row>
    <row r="281" s="2" customFormat="1">
      <c r="A281" s="41"/>
      <c r="B281" s="42"/>
      <c r="C281" s="43"/>
      <c r="D281" s="228" t="s">
        <v>145</v>
      </c>
      <c r="E281" s="43"/>
      <c r="F281" s="229" t="s">
        <v>1057</v>
      </c>
      <c r="G281" s="43"/>
      <c r="H281" s="43"/>
      <c r="I281" s="230"/>
      <c r="J281" s="43"/>
      <c r="K281" s="43"/>
      <c r="L281" s="47"/>
      <c r="M281" s="231"/>
      <c r="N281" s="232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145</v>
      </c>
      <c r="AU281" s="20" t="s">
        <v>84</v>
      </c>
    </row>
    <row r="282" s="13" customFormat="1">
      <c r="A282" s="13"/>
      <c r="B282" s="233"/>
      <c r="C282" s="234"/>
      <c r="D282" s="235" t="s">
        <v>147</v>
      </c>
      <c r="E282" s="236" t="s">
        <v>19</v>
      </c>
      <c r="F282" s="237" t="s">
        <v>366</v>
      </c>
      <c r="G282" s="234"/>
      <c r="H282" s="236" t="s">
        <v>19</v>
      </c>
      <c r="I282" s="238"/>
      <c r="J282" s="234"/>
      <c r="K282" s="234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147</v>
      </c>
      <c r="AU282" s="243" t="s">
        <v>84</v>
      </c>
      <c r="AV282" s="13" t="s">
        <v>82</v>
      </c>
      <c r="AW282" s="13" t="s">
        <v>36</v>
      </c>
      <c r="AX282" s="13" t="s">
        <v>74</v>
      </c>
      <c r="AY282" s="243" t="s">
        <v>135</v>
      </c>
    </row>
    <row r="283" s="13" customFormat="1">
      <c r="A283" s="13"/>
      <c r="B283" s="233"/>
      <c r="C283" s="234"/>
      <c r="D283" s="235" t="s">
        <v>147</v>
      </c>
      <c r="E283" s="236" t="s">
        <v>19</v>
      </c>
      <c r="F283" s="237" t="s">
        <v>436</v>
      </c>
      <c r="G283" s="234"/>
      <c r="H283" s="236" t="s">
        <v>19</v>
      </c>
      <c r="I283" s="238"/>
      <c r="J283" s="234"/>
      <c r="K283" s="234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147</v>
      </c>
      <c r="AU283" s="243" t="s">
        <v>84</v>
      </c>
      <c r="AV283" s="13" t="s">
        <v>82</v>
      </c>
      <c r="AW283" s="13" t="s">
        <v>36</v>
      </c>
      <c r="AX283" s="13" t="s">
        <v>74</v>
      </c>
      <c r="AY283" s="243" t="s">
        <v>135</v>
      </c>
    </row>
    <row r="284" s="14" customFormat="1">
      <c r="A284" s="14"/>
      <c r="B284" s="244"/>
      <c r="C284" s="245"/>
      <c r="D284" s="235" t="s">
        <v>147</v>
      </c>
      <c r="E284" s="246" t="s">
        <v>19</v>
      </c>
      <c r="F284" s="247" t="s">
        <v>82</v>
      </c>
      <c r="G284" s="245"/>
      <c r="H284" s="248">
        <v>1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147</v>
      </c>
      <c r="AU284" s="254" t="s">
        <v>84</v>
      </c>
      <c r="AV284" s="14" t="s">
        <v>84</v>
      </c>
      <c r="AW284" s="14" t="s">
        <v>36</v>
      </c>
      <c r="AX284" s="14" t="s">
        <v>74</v>
      </c>
      <c r="AY284" s="254" t="s">
        <v>135</v>
      </c>
    </row>
    <row r="285" s="13" customFormat="1">
      <c r="A285" s="13"/>
      <c r="B285" s="233"/>
      <c r="C285" s="234"/>
      <c r="D285" s="235" t="s">
        <v>147</v>
      </c>
      <c r="E285" s="236" t="s">
        <v>19</v>
      </c>
      <c r="F285" s="237" t="s">
        <v>438</v>
      </c>
      <c r="G285" s="234"/>
      <c r="H285" s="236" t="s">
        <v>19</v>
      </c>
      <c r="I285" s="238"/>
      <c r="J285" s="234"/>
      <c r="K285" s="234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147</v>
      </c>
      <c r="AU285" s="243" t="s">
        <v>84</v>
      </c>
      <c r="AV285" s="13" t="s">
        <v>82</v>
      </c>
      <c r="AW285" s="13" t="s">
        <v>36</v>
      </c>
      <c r="AX285" s="13" t="s">
        <v>74</v>
      </c>
      <c r="AY285" s="243" t="s">
        <v>135</v>
      </c>
    </row>
    <row r="286" s="14" customFormat="1">
      <c r="A286" s="14"/>
      <c r="B286" s="244"/>
      <c r="C286" s="245"/>
      <c r="D286" s="235" t="s">
        <v>147</v>
      </c>
      <c r="E286" s="246" t="s">
        <v>19</v>
      </c>
      <c r="F286" s="247" t="s">
        <v>82</v>
      </c>
      <c r="G286" s="245"/>
      <c r="H286" s="248">
        <v>1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147</v>
      </c>
      <c r="AU286" s="254" t="s">
        <v>84</v>
      </c>
      <c r="AV286" s="14" t="s">
        <v>84</v>
      </c>
      <c r="AW286" s="14" t="s">
        <v>36</v>
      </c>
      <c r="AX286" s="14" t="s">
        <v>74</v>
      </c>
      <c r="AY286" s="254" t="s">
        <v>135</v>
      </c>
    </row>
    <row r="287" s="13" customFormat="1">
      <c r="A287" s="13"/>
      <c r="B287" s="233"/>
      <c r="C287" s="234"/>
      <c r="D287" s="235" t="s">
        <v>147</v>
      </c>
      <c r="E287" s="236" t="s">
        <v>19</v>
      </c>
      <c r="F287" s="237" t="s">
        <v>469</v>
      </c>
      <c r="G287" s="234"/>
      <c r="H287" s="236" t="s">
        <v>19</v>
      </c>
      <c r="I287" s="238"/>
      <c r="J287" s="234"/>
      <c r="K287" s="234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147</v>
      </c>
      <c r="AU287" s="243" t="s">
        <v>84</v>
      </c>
      <c r="AV287" s="13" t="s">
        <v>82</v>
      </c>
      <c r="AW287" s="13" t="s">
        <v>36</v>
      </c>
      <c r="AX287" s="13" t="s">
        <v>74</v>
      </c>
      <c r="AY287" s="243" t="s">
        <v>135</v>
      </c>
    </row>
    <row r="288" s="14" customFormat="1">
      <c r="A288" s="14"/>
      <c r="B288" s="244"/>
      <c r="C288" s="245"/>
      <c r="D288" s="235" t="s">
        <v>147</v>
      </c>
      <c r="E288" s="246" t="s">
        <v>19</v>
      </c>
      <c r="F288" s="247" t="s">
        <v>82</v>
      </c>
      <c r="G288" s="245"/>
      <c r="H288" s="248">
        <v>1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147</v>
      </c>
      <c r="AU288" s="254" t="s">
        <v>84</v>
      </c>
      <c r="AV288" s="14" t="s">
        <v>84</v>
      </c>
      <c r="AW288" s="14" t="s">
        <v>36</v>
      </c>
      <c r="AX288" s="14" t="s">
        <v>74</v>
      </c>
      <c r="AY288" s="254" t="s">
        <v>135</v>
      </c>
    </row>
    <row r="289" s="13" customFormat="1">
      <c r="A289" s="13"/>
      <c r="B289" s="233"/>
      <c r="C289" s="234"/>
      <c r="D289" s="235" t="s">
        <v>147</v>
      </c>
      <c r="E289" s="236" t="s">
        <v>19</v>
      </c>
      <c r="F289" s="237" t="s">
        <v>425</v>
      </c>
      <c r="G289" s="234"/>
      <c r="H289" s="236" t="s">
        <v>19</v>
      </c>
      <c r="I289" s="238"/>
      <c r="J289" s="234"/>
      <c r="K289" s="234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147</v>
      </c>
      <c r="AU289" s="243" t="s">
        <v>84</v>
      </c>
      <c r="AV289" s="13" t="s">
        <v>82</v>
      </c>
      <c r="AW289" s="13" t="s">
        <v>36</v>
      </c>
      <c r="AX289" s="13" t="s">
        <v>74</v>
      </c>
      <c r="AY289" s="243" t="s">
        <v>135</v>
      </c>
    </row>
    <row r="290" s="14" customFormat="1">
      <c r="A290" s="14"/>
      <c r="B290" s="244"/>
      <c r="C290" s="245"/>
      <c r="D290" s="235" t="s">
        <v>147</v>
      </c>
      <c r="E290" s="246" t="s">
        <v>19</v>
      </c>
      <c r="F290" s="247" t="s">
        <v>82</v>
      </c>
      <c r="G290" s="245"/>
      <c r="H290" s="248">
        <v>1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147</v>
      </c>
      <c r="AU290" s="254" t="s">
        <v>84</v>
      </c>
      <c r="AV290" s="14" t="s">
        <v>84</v>
      </c>
      <c r="AW290" s="14" t="s">
        <v>36</v>
      </c>
      <c r="AX290" s="14" t="s">
        <v>74</v>
      </c>
      <c r="AY290" s="254" t="s">
        <v>135</v>
      </c>
    </row>
    <row r="291" s="15" customFormat="1">
      <c r="A291" s="15"/>
      <c r="B291" s="255"/>
      <c r="C291" s="256"/>
      <c r="D291" s="235" t="s">
        <v>147</v>
      </c>
      <c r="E291" s="257" t="s">
        <v>19</v>
      </c>
      <c r="F291" s="258" t="s">
        <v>152</v>
      </c>
      <c r="G291" s="256"/>
      <c r="H291" s="259">
        <v>4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5" t="s">
        <v>147</v>
      </c>
      <c r="AU291" s="265" t="s">
        <v>84</v>
      </c>
      <c r="AV291" s="15" t="s">
        <v>143</v>
      </c>
      <c r="AW291" s="15" t="s">
        <v>36</v>
      </c>
      <c r="AX291" s="15" t="s">
        <v>82</v>
      </c>
      <c r="AY291" s="265" t="s">
        <v>135</v>
      </c>
    </row>
    <row r="292" s="2" customFormat="1" ht="16.5" customHeight="1">
      <c r="A292" s="41"/>
      <c r="B292" s="42"/>
      <c r="C292" s="283" t="s">
        <v>550</v>
      </c>
      <c r="D292" s="283" t="s">
        <v>367</v>
      </c>
      <c r="E292" s="284" t="s">
        <v>1058</v>
      </c>
      <c r="F292" s="285" t="s">
        <v>1059</v>
      </c>
      <c r="G292" s="286" t="s">
        <v>314</v>
      </c>
      <c r="H292" s="287">
        <v>4</v>
      </c>
      <c r="I292" s="288"/>
      <c r="J292" s="289">
        <f>ROUND(I292*H292,2)</f>
        <v>0</v>
      </c>
      <c r="K292" s="285" t="s">
        <v>142</v>
      </c>
      <c r="L292" s="290"/>
      <c r="M292" s="291" t="s">
        <v>19</v>
      </c>
      <c r="N292" s="292" t="s">
        <v>45</v>
      </c>
      <c r="O292" s="87"/>
      <c r="P292" s="224">
        <f>O292*H292</f>
        <v>0</v>
      </c>
      <c r="Q292" s="224">
        <v>0.00050000000000000001</v>
      </c>
      <c r="R292" s="224">
        <f>Q292*H292</f>
        <v>0.002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572</v>
      </c>
      <c r="AT292" s="226" t="s">
        <v>367</v>
      </c>
      <c r="AU292" s="226" t="s">
        <v>84</v>
      </c>
      <c r="AY292" s="20" t="s">
        <v>135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82</v>
      </c>
      <c r="BK292" s="227">
        <f>ROUND(I292*H292,2)</f>
        <v>0</v>
      </c>
      <c r="BL292" s="20" t="s">
        <v>278</v>
      </c>
      <c r="BM292" s="226" t="s">
        <v>1060</v>
      </c>
    </row>
    <row r="293" s="13" customFormat="1">
      <c r="A293" s="13"/>
      <c r="B293" s="233"/>
      <c r="C293" s="234"/>
      <c r="D293" s="235" t="s">
        <v>147</v>
      </c>
      <c r="E293" s="236" t="s">
        <v>19</v>
      </c>
      <c r="F293" s="237" t="s">
        <v>366</v>
      </c>
      <c r="G293" s="234"/>
      <c r="H293" s="236" t="s">
        <v>19</v>
      </c>
      <c r="I293" s="238"/>
      <c r="J293" s="234"/>
      <c r="K293" s="234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147</v>
      </c>
      <c r="AU293" s="243" t="s">
        <v>84</v>
      </c>
      <c r="AV293" s="13" t="s">
        <v>82</v>
      </c>
      <c r="AW293" s="13" t="s">
        <v>36</v>
      </c>
      <c r="AX293" s="13" t="s">
        <v>74</v>
      </c>
      <c r="AY293" s="243" t="s">
        <v>135</v>
      </c>
    </row>
    <row r="294" s="13" customFormat="1">
      <c r="A294" s="13"/>
      <c r="B294" s="233"/>
      <c r="C294" s="234"/>
      <c r="D294" s="235" t="s">
        <v>147</v>
      </c>
      <c r="E294" s="236" t="s">
        <v>19</v>
      </c>
      <c r="F294" s="237" t="s">
        <v>436</v>
      </c>
      <c r="G294" s="234"/>
      <c r="H294" s="236" t="s">
        <v>19</v>
      </c>
      <c r="I294" s="238"/>
      <c r="J294" s="234"/>
      <c r="K294" s="234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147</v>
      </c>
      <c r="AU294" s="243" t="s">
        <v>84</v>
      </c>
      <c r="AV294" s="13" t="s">
        <v>82</v>
      </c>
      <c r="AW294" s="13" t="s">
        <v>36</v>
      </c>
      <c r="AX294" s="13" t="s">
        <v>74</v>
      </c>
      <c r="AY294" s="243" t="s">
        <v>135</v>
      </c>
    </row>
    <row r="295" s="14" customFormat="1">
      <c r="A295" s="14"/>
      <c r="B295" s="244"/>
      <c r="C295" s="245"/>
      <c r="D295" s="235" t="s">
        <v>147</v>
      </c>
      <c r="E295" s="246" t="s">
        <v>19</v>
      </c>
      <c r="F295" s="247" t="s">
        <v>82</v>
      </c>
      <c r="G295" s="245"/>
      <c r="H295" s="248">
        <v>1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147</v>
      </c>
      <c r="AU295" s="254" t="s">
        <v>84</v>
      </c>
      <c r="AV295" s="14" t="s">
        <v>84</v>
      </c>
      <c r="AW295" s="14" t="s">
        <v>36</v>
      </c>
      <c r="AX295" s="14" t="s">
        <v>74</v>
      </c>
      <c r="AY295" s="254" t="s">
        <v>135</v>
      </c>
    </row>
    <row r="296" s="13" customFormat="1">
      <c r="A296" s="13"/>
      <c r="B296" s="233"/>
      <c r="C296" s="234"/>
      <c r="D296" s="235" t="s">
        <v>147</v>
      </c>
      <c r="E296" s="236" t="s">
        <v>19</v>
      </c>
      <c r="F296" s="237" t="s">
        <v>438</v>
      </c>
      <c r="G296" s="234"/>
      <c r="H296" s="236" t="s">
        <v>19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147</v>
      </c>
      <c r="AU296" s="243" t="s">
        <v>84</v>
      </c>
      <c r="AV296" s="13" t="s">
        <v>82</v>
      </c>
      <c r="AW296" s="13" t="s">
        <v>36</v>
      </c>
      <c r="AX296" s="13" t="s">
        <v>74</v>
      </c>
      <c r="AY296" s="243" t="s">
        <v>135</v>
      </c>
    </row>
    <row r="297" s="14" customFormat="1">
      <c r="A297" s="14"/>
      <c r="B297" s="244"/>
      <c r="C297" s="245"/>
      <c r="D297" s="235" t="s">
        <v>147</v>
      </c>
      <c r="E297" s="246" t="s">
        <v>19</v>
      </c>
      <c r="F297" s="247" t="s">
        <v>82</v>
      </c>
      <c r="G297" s="245"/>
      <c r="H297" s="248">
        <v>1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147</v>
      </c>
      <c r="AU297" s="254" t="s">
        <v>84</v>
      </c>
      <c r="AV297" s="14" t="s">
        <v>84</v>
      </c>
      <c r="AW297" s="14" t="s">
        <v>36</v>
      </c>
      <c r="AX297" s="14" t="s">
        <v>74</v>
      </c>
      <c r="AY297" s="254" t="s">
        <v>135</v>
      </c>
    </row>
    <row r="298" s="13" customFormat="1">
      <c r="A298" s="13"/>
      <c r="B298" s="233"/>
      <c r="C298" s="234"/>
      <c r="D298" s="235" t="s">
        <v>147</v>
      </c>
      <c r="E298" s="236" t="s">
        <v>19</v>
      </c>
      <c r="F298" s="237" t="s">
        <v>469</v>
      </c>
      <c r="G298" s="234"/>
      <c r="H298" s="236" t="s">
        <v>19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147</v>
      </c>
      <c r="AU298" s="243" t="s">
        <v>84</v>
      </c>
      <c r="AV298" s="13" t="s">
        <v>82</v>
      </c>
      <c r="AW298" s="13" t="s">
        <v>36</v>
      </c>
      <c r="AX298" s="13" t="s">
        <v>74</v>
      </c>
      <c r="AY298" s="243" t="s">
        <v>135</v>
      </c>
    </row>
    <row r="299" s="14" customFormat="1">
      <c r="A299" s="14"/>
      <c r="B299" s="244"/>
      <c r="C299" s="245"/>
      <c r="D299" s="235" t="s">
        <v>147</v>
      </c>
      <c r="E299" s="246" t="s">
        <v>19</v>
      </c>
      <c r="F299" s="247" t="s">
        <v>82</v>
      </c>
      <c r="G299" s="245"/>
      <c r="H299" s="248">
        <v>1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147</v>
      </c>
      <c r="AU299" s="254" t="s">
        <v>84</v>
      </c>
      <c r="AV299" s="14" t="s">
        <v>84</v>
      </c>
      <c r="AW299" s="14" t="s">
        <v>36</v>
      </c>
      <c r="AX299" s="14" t="s">
        <v>74</v>
      </c>
      <c r="AY299" s="254" t="s">
        <v>135</v>
      </c>
    </row>
    <row r="300" s="13" customFormat="1">
      <c r="A300" s="13"/>
      <c r="B300" s="233"/>
      <c r="C300" s="234"/>
      <c r="D300" s="235" t="s">
        <v>147</v>
      </c>
      <c r="E300" s="236" t="s">
        <v>19</v>
      </c>
      <c r="F300" s="237" t="s">
        <v>425</v>
      </c>
      <c r="G300" s="234"/>
      <c r="H300" s="236" t="s">
        <v>19</v>
      </c>
      <c r="I300" s="238"/>
      <c r="J300" s="234"/>
      <c r="K300" s="234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147</v>
      </c>
      <c r="AU300" s="243" t="s">
        <v>84</v>
      </c>
      <c r="AV300" s="13" t="s">
        <v>82</v>
      </c>
      <c r="AW300" s="13" t="s">
        <v>36</v>
      </c>
      <c r="AX300" s="13" t="s">
        <v>74</v>
      </c>
      <c r="AY300" s="243" t="s">
        <v>135</v>
      </c>
    </row>
    <row r="301" s="14" customFormat="1">
      <c r="A301" s="14"/>
      <c r="B301" s="244"/>
      <c r="C301" s="245"/>
      <c r="D301" s="235" t="s">
        <v>147</v>
      </c>
      <c r="E301" s="246" t="s">
        <v>19</v>
      </c>
      <c r="F301" s="247" t="s">
        <v>82</v>
      </c>
      <c r="G301" s="245"/>
      <c r="H301" s="248">
        <v>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147</v>
      </c>
      <c r="AU301" s="254" t="s">
        <v>84</v>
      </c>
      <c r="AV301" s="14" t="s">
        <v>84</v>
      </c>
      <c r="AW301" s="14" t="s">
        <v>36</v>
      </c>
      <c r="AX301" s="14" t="s">
        <v>74</v>
      </c>
      <c r="AY301" s="254" t="s">
        <v>135</v>
      </c>
    </row>
    <row r="302" s="15" customFormat="1">
      <c r="A302" s="15"/>
      <c r="B302" s="255"/>
      <c r="C302" s="256"/>
      <c r="D302" s="235" t="s">
        <v>147</v>
      </c>
      <c r="E302" s="257" t="s">
        <v>19</v>
      </c>
      <c r="F302" s="258" t="s">
        <v>152</v>
      </c>
      <c r="G302" s="256"/>
      <c r="H302" s="259">
        <v>4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147</v>
      </c>
      <c r="AU302" s="265" t="s">
        <v>84</v>
      </c>
      <c r="AV302" s="15" t="s">
        <v>143</v>
      </c>
      <c r="AW302" s="15" t="s">
        <v>36</v>
      </c>
      <c r="AX302" s="15" t="s">
        <v>82</v>
      </c>
      <c r="AY302" s="265" t="s">
        <v>135</v>
      </c>
    </row>
    <row r="303" s="2" customFormat="1" ht="16.5" customHeight="1">
      <c r="A303" s="41"/>
      <c r="B303" s="42"/>
      <c r="C303" s="215" t="s">
        <v>554</v>
      </c>
      <c r="D303" s="215" t="s">
        <v>138</v>
      </c>
      <c r="E303" s="216" t="s">
        <v>1061</v>
      </c>
      <c r="F303" s="217" t="s">
        <v>1062</v>
      </c>
      <c r="G303" s="218" t="s">
        <v>314</v>
      </c>
      <c r="H303" s="219">
        <v>3</v>
      </c>
      <c r="I303" s="220"/>
      <c r="J303" s="221">
        <f>ROUND(I303*H303,2)</f>
        <v>0</v>
      </c>
      <c r="K303" s="217" t="s">
        <v>142</v>
      </c>
      <c r="L303" s="47"/>
      <c r="M303" s="222" t="s">
        <v>19</v>
      </c>
      <c r="N303" s="223" t="s">
        <v>45</v>
      </c>
      <c r="O303" s="87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26" t="s">
        <v>278</v>
      </c>
      <c r="AT303" s="226" t="s">
        <v>138</v>
      </c>
      <c r="AU303" s="226" t="s">
        <v>84</v>
      </c>
      <c r="AY303" s="20" t="s">
        <v>135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20" t="s">
        <v>82</v>
      </c>
      <c r="BK303" s="227">
        <f>ROUND(I303*H303,2)</f>
        <v>0</v>
      </c>
      <c r="BL303" s="20" t="s">
        <v>278</v>
      </c>
      <c r="BM303" s="226" t="s">
        <v>1063</v>
      </c>
    </row>
    <row r="304" s="2" customFormat="1">
      <c r="A304" s="41"/>
      <c r="B304" s="42"/>
      <c r="C304" s="43"/>
      <c r="D304" s="228" t="s">
        <v>145</v>
      </c>
      <c r="E304" s="43"/>
      <c r="F304" s="229" t="s">
        <v>1064</v>
      </c>
      <c r="G304" s="43"/>
      <c r="H304" s="43"/>
      <c r="I304" s="230"/>
      <c r="J304" s="43"/>
      <c r="K304" s="43"/>
      <c r="L304" s="47"/>
      <c r="M304" s="231"/>
      <c r="N304" s="232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145</v>
      </c>
      <c r="AU304" s="20" t="s">
        <v>84</v>
      </c>
    </row>
    <row r="305" s="13" customFormat="1">
      <c r="A305" s="13"/>
      <c r="B305" s="233"/>
      <c r="C305" s="234"/>
      <c r="D305" s="235" t="s">
        <v>147</v>
      </c>
      <c r="E305" s="236" t="s">
        <v>19</v>
      </c>
      <c r="F305" s="237" t="s">
        <v>366</v>
      </c>
      <c r="G305" s="234"/>
      <c r="H305" s="236" t="s">
        <v>19</v>
      </c>
      <c r="I305" s="238"/>
      <c r="J305" s="234"/>
      <c r="K305" s="234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147</v>
      </c>
      <c r="AU305" s="243" t="s">
        <v>84</v>
      </c>
      <c r="AV305" s="13" t="s">
        <v>82</v>
      </c>
      <c r="AW305" s="13" t="s">
        <v>36</v>
      </c>
      <c r="AX305" s="13" t="s">
        <v>74</v>
      </c>
      <c r="AY305" s="243" t="s">
        <v>135</v>
      </c>
    </row>
    <row r="306" s="13" customFormat="1">
      <c r="A306" s="13"/>
      <c r="B306" s="233"/>
      <c r="C306" s="234"/>
      <c r="D306" s="235" t="s">
        <v>147</v>
      </c>
      <c r="E306" s="236" t="s">
        <v>19</v>
      </c>
      <c r="F306" s="237" t="s">
        <v>417</v>
      </c>
      <c r="G306" s="234"/>
      <c r="H306" s="236" t="s">
        <v>19</v>
      </c>
      <c r="I306" s="238"/>
      <c r="J306" s="234"/>
      <c r="K306" s="234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147</v>
      </c>
      <c r="AU306" s="243" t="s">
        <v>84</v>
      </c>
      <c r="AV306" s="13" t="s">
        <v>82</v>
      </c>
      <c r="AW306" s="13" t="s">
        <v>36</v>
      </c>
      <c r="AX306" s="13" t="s">
        <v>74</v>
      </c>
      <c r="AY306" s="243" t="s">
        <v>135</v>
      </c>
    </row>
    <row r="307" s="14" customFormat="1">
      <c r="A307" s="14"/>
      <c r="B307" s="244"/>
      <c r="C307" s="245"/>
      <c r="D307" s="235" t="s">
        <v>147</v>
      </c>
      <c r="E307" s="246" t="s">
        <v>19</v>
      </c>
      <c r="F307" s="247" t="s">
        <v>82</v>
      </c>
      <c r="G307" s="245"/>
      <c r="H307" s="248">
        <v>1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147</v>
      </c>
      <c r="AU307" s="254" t="s">
        <v>84</v>
      </c>
      <c r="AV307" s="14" t="s">
        <v>84</v>
      </c>
      <c r="AW307" s="14" t="s">
        <v>36</v>
      </c>
      <c r="AX307" s="14" t="s">
        <v>74</v>
      </c>
      <c r="AY307" s="254" t="s">
        <v>135</v>
      </c>
    </row>
    <row r="308" s="13" customFormat="1">
      <c r="A308" s="13"/>
      <c r="B308" s="233"/>
      <c r="C308" s="234"/>
      <c r="D308" s="235" t="s">
        <v>147</v>
      </c>
      <c r="E308" s="236" t="s">
        <v>19</v>
      </c>
      <c r="F308" s="237" t="s">
        <v>419</v>
      </c>
      <c r="G308" s="234"/>
      <c r="H308" s="236" t="s">
        <v>19</v>
      </c>
      <c r="I308" s="238"/>
      <c r="J308" s="234"/>
      <c r="K308" s="234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147</v>
      </c>
      <c r="AU308" s="243" t="s">
        <v>84</v>
      </c>
      <c r="AV308" s="13" t="s">
        <v>82</v>
      </c>
      <c r="AW308" s="13" t="s">
        <v>36</v>
      </c>
      <c r="AX308" s="13" t="s">
        <v>74</v>
      </c>
      <c r="AY308" s="243" t="s">
        <v>135</v>
      </c>
    </row>
    <row r="309" s="14" customFormat="1">
      <c r="A309" s="14"/>
      <c r="B309" s="244"/>
      <c r="C309" s="245"/>
      <c r="D309" s="235" t="s">
        <v>147</v>
      </c>
      <c r="E309" s="246" t="s">
        <v>19</v>
      </c>
      <c r="F309" s="247" t="s">
        <v>82</v>
      </c>
      <c r="G309" s="245"/>
      <c r="H309" s="248">
        <v>1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147</v>
      </c>
      <c r="AU309" s="254" t="s">
        <v>84</v>
      </c>
      <c r="AV309" s="14" t="s">
        <v>84</v>
      </c>
      <c r="AW309" s="14" t="s">
        <v>36</v>
      </c>
      <c r="AX309" s="14" t="s">
        <v>74</v>
      </c>
      <c r="AY309" s="254" t="s">
        <v>135</v>
      </c>
    </row>
    <row r="310" s="13" customFormat="1">
      <c r="A310" s="13"/>
      <c r="B310" s="233"/>
      <c r="C310" s="234"/>
      <c r="D310" s="235" t="s">
        <v>147</v>
      </c>
      <c r="E310" s="236" t="s">
        <v>19</v>
      </c>
      <c r="F310" s="237" t="s">
        <v>425</v>
      </c>
      <c r="G310" s="234"/>
      <c r="H310" s="236" t="s">
        <v>19</v>
      </c>
      <c r="I310" s="238"/>
      <c r="J310" s="234"/>
      <c r="K310" s="234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147</v>
      </c>
      <c r="AU310" s="243" t="s">
        <v>84</v>
      </c>
      <c r="AV310" s="13" t="s">
        <v>82</v>
      </c>
      <c r="AW310" s="13" t="s">
        <v>36</v>
      </c>
      <c r="AX310" s="13" t="s">
        <v>74</v>
      </c>
      <c r="AY310" s="243" t="s">
        <v>135</v>
      </c>
    </row>
    <row r="311" s="14" customFormat="1">
      <c r="A311" s="14"/>
      <c r="B311" s="244"/>
      <c r="C311" s="245"/>
      <c r="D311" s="235" t="s">
        <v>147</v>
      </c>
      <c r="E311" s="246" t="s">
        <v>19</v>
      </c>
      <c r="F311" s="247" t="s">
        <v>82</v>
      </c>
      <c r="G311" s="245"/>
      <c r="H311" s="248">
        <v>1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147</v>
      </c>
      <c r="AU311" s="254" t="s">
        <v>84</v>
      </c>
      <c r="AV311" s="14" t="s">
        <v>84</v>
      </c>
      <c r="AW311" s="14" t="s">
        <v>36</v>
      </c>
      <c r="AX311" s="14" t="s">
        <v>74</v>
      </c>
      <c r="AY311" s="254" t="s">
        <v>135</v>
      </c>
    </row>
    <row r="312" s="15" customFormat="1">
      <c r="A312" s="15"/>
      <c r="B312" s="255"/>
      <c r="C312" s="256"/>
      <c r="D312" s="235" t="s">
        <v>147</v>
      </c>
      <c r="E312" s="257" t="s">
        <v>19</v>
      </c>
      <c r="F312" s="258" t="s">
        <v>152</v>
      </c>
      <c r="G312" s="256"/>
      <c r="H312" s="259">
        <v>3</v>
      </c>
      <c r="I312" s="260"/>
      <c r="J312" s="256"/>
      <c r="K312" s="256"/>
      <c r="L312" s="261"/>
      <c r="M312" s="262"/>
      <c r="N312" s="263"/>
      <c r="O312" s="263"/>
      <c r="P312" s="263"/>
      <c r="Q312" s="263"/>
      <c r="R312" s="263"/>
      <c r="S312" s="263"/>
      <c r="T312" s="26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5" t="s">
        <v>147</v>
      </c>
      <c r="AU312" s="265" t="s">
        <v>84</v>
      </c>
      <c r="AV312" s="15" t="s">
        <v>143</v>
      </c>
      <c r="AW312" s="15" t="s">
        <v>36</v>
      </c>
      <c r="AX312" s="15" t="s">
        <v>82</v>
      </c>
      <c r="AY312" s="265" t="s">
        <v>135</v>
      </c>
    </row>
    <row r="313" s="2" customFormat="1" ht="16.5" customHeight="1">
      <c r="A313" s="41"/>
      <c r="B313" s="42"/>
      <c r="C313" s="283" t="s">
        <v>559</v>
      </c>
      <c r="D313" s="283" t="s">
        <v>367</v>
      </c>
      <c r="E313" s="284" t="s">
        <v>1065</v>
      </c>
      <c r="F313" s="285" t="s">
        <v>1066</v>
      </c>
      <c r="G313" s="286" t="s">
        <v>314</v>
      </c>
      <c r="H313" s="287">
        <v>3</v>
      </c>
      <c r="I313" s="288"/>
      <c r="J313" s="289">
        <f>ROUND(I313*H313,2)</f>
        <v>0</v>
      </c>
      <c r="K313" s="285" t="s">
        <v>142</v>
      </c>
      <c r="L313" s="290"/>
      <c r="M313" s="291" t="s">
        <v>19</v>
      </c>
      <c r="N313" s="292" t="s">
        <v>45</v>
      </c>
      <c r="O313" s="87"/>
      <c r="P313" s="224">
        <f>O313*H313</f>
        <v>0</v>
      </c>
      <c r="Q313" s="224">
        <v>0.00050000000000000001</v>
      </c>
      <c r="R313" s="224">
        <f>Q313*H313</f>
        <v>0.0015</v>
      </c>
      <c r="S313" s="224">
        <v>0</v>
      </c>
      <c r="T313" s="225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26" t="s">
        <v>572</v>
      </c>
      <c r="AT313" s="226" t="s">
        <v>367</v>
      </c>
      <c r="AU313" s="226" t="s">
        <v>84</v>
      </c>
      <c r="AY313" s="20" t="s">
        <v>135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20" t="s">
        <v>82</v>
      </c>
      <c r="BK313" s="227">
        <f>ROUND(I313*H313,2)</f>
        <v>0</v>
      </c>
      <c r="BL313" s="20" t="s">
        <v>278</v>
      </c>
      <c r="BM313" s="226" t="s">
        <v>1067</v>
      </c>
    </row>
    <row r="314" s="13" customFormat="1">
      <c r="A314" s="13"/>
      <c r="B314" s="233"/>
      <c r="C314" s="234"/>
      <c r="D314" s="235" t="s">
        <v>147</v>
      </c>
      <c r="E314" s="236" t="s">
        <v>19</v>
      </c>
      <c r="F314" s="237" t="s">
        <v>366</v>
      </c>
      <c r="G314" s="234"/>
      <c r="H314" s="236" t="s">
        <v>19</v>
      </c>
      <c r="I314" s="238"/>
      <c r="J314" s="234"/>
      <c r="K314" s="234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147</v>
      </c>
      <c r="AU314" s="243" t="s">
        <v>84</v>
      </c>
      <c r="AV314" s="13" t="s">
        <v>82</v>
      </c>
      <c r="AW314" s="13" t="s">
        <v>36</v>
      </c>
      <c r="AX314" s="13" t="s">
        <v>74</v>
      </c>
      <c r="AY314" s="243" t="s">
        <v>135</v>
      </c>
    </row>
    <row r="315" s="13" customFormat="1">
      <c r="A315" s="13"/>
      <c r="B315" s="233"/>
      <c r="C315" s="234"/>
      <c r="D315" s="235" t="s">
        <v>147</v>
      </c>
      <c r="E315" s="236" t="s">
        <v>19</v>
      </c>
      <c r="F315" s="237" t="s">
        <v>417</v>
      </c>
      <c r="G315" s="234"/>
      <c r="H315" s="236" t="s">
        <v>19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147</v>
      </c>
      <c r="AU315" s="243" t="s">
        <v>84</v>
      </c>
      <c r="AV315" s="13" t="s">
        <v>82</v>
      </c>
      <c r="AW315" s="13" t="s">
        <v>36</v>
      </c>
      <c r="AX315" s="13" t="s">
        <v>74</v>
      </c>
      <c r="AY315" s="243" t="s">
        <v>135</v>
      </c>
    </row>
    <row r="316" s="14" customFormat="1">
      <c r="A316" s="14"/>
      <c r="B316" s="244"/>
      <c r="C316" s="245"/>
      <c r="D316" s="235" t="s">
        <v>147</v>
      </c>
      <c r="E316" s="246" t="s">
        <v>19</v>
      </c>
      <c r="F316" s="247" t="s">
        <v>82</v>
      </c>
      <c r="G316" s="245"/>
      <c r="H316" s="248">
        <v>1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147</v>
      </c>
      <c r="AU316" s="254" t="s">
        <v>84</v>
      </c>
      <c r="AV316" s="14" t="s">
        <v>84</v>
      </c>
      <c r="AW316" s="14" t="s">
        <v>36</v>
      </c>
      <c r="AX316" s="14" t="s">
        <v>74</v>
      </c>
      <c r="AY316" s="254" t="s">
        <v>135</v>
      </c>
    </row>
    <row r="317" s="13" customFormat="1">
      <c r="A317" s="13"/>
      <c r="B317" s="233"/>
      <c r="C317" s="234"/>
      <c r="D317" s="235" t="s">
        <v>147</v>
      </c>
      <c r="E317" s="236" t="s">
        <v>19</v>
      </c>
      <c r="F317" s="237" t="s">
        <v>419</v>
      </c>
      <c r="G317" s="234"/>
      <c r="H317" s="236" t="s">
        <v>19</v>
      </c>
      <c r="I317" s="238"/>
      <c r="J317" s="234"/>
      <c r="K317" s="234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147</v>
      </c>
      <c r="AU317" s="243" t="s">
        <v>84</v>
      </c>
      <c r="AV317" s="13" t="s">
        <v>82</v>
      </c>
      <c r="AW317" s="13" t="s">
        <v>36</v>
      </c>
      <c r="AX317" s="13" t="s">
        <v>74</v>
      </c>
      <c r="AY317" s="243" t="s">
        <v>135</v>
      </c>
    </row>
    <row r="318" s="14" customFormat="1">
      <c r="A318" s="14"/>
      <c r="B318" s="244"/>
      <c r="C318" s="245"/>
      <c r="D318" s="235" t="s">
        <v>147</v>
      </c>
      <c r="E318" s="246" t="s">
        <v>19</v>
      </c>
      <c r="F318" s="247" t="s">
        <v>82</v>
      </c>
      <c r="G318" s="245"/>
      <c r="H318" s="248">
        <v>1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147</v>
      </c>
      <c r="AU318" s="254" t="s">
        <v>84</v>
      </c>
      <c r="AV318" s="14" t="s">
        <v>84</v>
      </c>
      <c r="AW318" s="14" t="s">
        <v>36</v>
      </c>
      <c r="AX318" s="14" t="s">
        <v>74</v>
      </c>
      <c r="AY318" s="254" t="s">
        <v>135</v>
      </c>
    </row>
    <row r="319" s="13" customFormat="1">
      <c r="A319" s="13"/>
      <c r="B319" s="233"/>
      <c r="C319" s="234"/>
      <c r="D319" s="235" t="s">
        <v>147</v>
      </c>
      <c r="E319" s="236" t="s">
        <v>19</v>
      </c>
      <c r="F319" s="237" t="s">
        <v>425</v>
      </c>
      <c r="G319" s="234"/>
      <c r="H319" s="236" t="s">
        <v>19</v>
      </c>
      <c r="I319" s="238"/>
      <c r="J319" s="234"/>
      <c r="K319" s="234"/>
      <c r="L319" s="239"/>
      <c r="M319" s="240"/>
      <c r="N319" s="241"/>
      <c r="O319" s="241"/>
      <c r="P319" s="241"/>
      <c r="Q319" s="241"/>
      <c r="R319" s="241"/>
      <c r="S319" s="241"/>
      <c r="T319" s="24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3" t="s">
        <v>147</v>
      </c>
      <c r="AU319" s="243" t="s">
        <v>84</v>
      </c>
      <c r="AV319" s="13" t="s">
        <v>82</v>
      </c>
      <c r="AW319" s="13" t="s">
        <v>36</v>
      </c>
      <c r="AX319" s="13" t="s">
        <v>74</v>
      </c>
      <c r="AY319" s="243" t="s">
        <v>135</v>
      </c>
    </row>
    <row r="320" s="14" customFormat="1">
      <c r="A320" s="14"/>
      <c r="B320" s="244"/>
      <c r="C320" s="245"/>
      <c r="D320" s="235" t="s">
        <v>147</v>
      </c>
      <c r="E320" s="246" t="s">
        <v>19</v>
      </c>
      <c r="F320" s="247" t="s">
        <v>82</v>
      </c>
      <c r="G320" s="245"/>
      <c r="H320" s="248">
        <v>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147</v>
      </c>
      <c r="AU320" s="254" t="s">
        <v>84</v>
      </c>
      <c r="AV320" s="14" t="s">
        <v>84</v>
      </c>
      <c r="AW320" s="14" t="s">
        <v>36</v>
      </c>
      <c r="AX320" s="14" t="s">
        <v>74</v>
      </c>
      <c r="AY320" s="254" t="s">
        <v>135</v>
      </c>
    </row>
    <row r="321" s="15" customFormat="1">
      <c r="A321" s="15"/>
      <c r="B321" s="255"/>
      <c r="C321" s="256"/>
      <c r="D321" s="235" t="s">
        <v>147</v>
      </c>
      <c r="E321" s="257" t="s">
        <v>19</v>
      </c>
      <c r="F321" s="258" t="s">
        <v>152</v>
      </c>
      <c r="G321" s="256"/>
      <c r="H321" s="259">
        <v>3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5" t="s">
        <v>147</v>
      </c>
      <c r="AU321" s="265" t="s">
        <v>84</v>
      </c>
      <c r="AV321" s="15" t="s">
        <v>143</v>
      </c>
      <c r="AW321" s="15" t="s">
        <v>36</v>
      </c>
      <c r="AX321" s="15" t="s">
        <v>82</v>
      </c>
      <c r="AY321" s="265" t="s">
        <v>135</v>
      </c>
    </row>
    <row r="322" s="2" customFormat="1" ht="16.5" customHeight="1">
      <c r="A322" s="41"/>
      <c r="B322" s="42"/>
      <c r="C322" s="215" t="s">
        <v>563</v>
      </c>
      <c r="D322" s="215" t="s">
        <v>138</v>
      </c>
      <c r="E322" s="216" t="s">
        <v>1068</v>
      </c>
      <c r="F322" s="217" t="s">
        <v>1069</v>
      </c>
      <c r="G322" s="218" t="s">
        <v>314</v>
      </c>
      <c r="H322" s="219">
        <v>4</v>
      </c>
      <c r="I322" s="220"/>
      <c r="J322" s="221">
        <f>ROUND(I322*H322,2)</f>
        <v>0</v>
      </c>
      <c r="K322" s="217" t="s">
        <v>142</v>
      </c>
      <c r="L322" s="47"/>
      <c r="M322" s="222" t="s">
        <v>19</v>
      </c>
      <c r="N322" s="223" t="s">
        <v>45</v>
      </c>
      <c r="O322" s="87"/>
      <c r="P322" s="224">
        <f>O322*H322</f>
        <v>0</v>
      </c>
      <c r="Q322" s="224">
        <v>0</v>
      </c>
      <c r="R322" s="224">
        <f>Q322*H322</f>
        <v>0</v>
      </c>
      <c r="S322" s="224">
        <v>0</v>
      </c>
      <c r="T322" s="225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26" t="s">
        <v>278</v>
      </c>
      <c r="AT322" s="226" t="s">
        <v>138</v>
      </c>
      <c r="AU322" s="226" t="s">
        <v>84</v>
      </c>
      <c r="AY322" s="20" t="s">
        <v>135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20" t="s">
        <v>82</v>
      </c>
      <c r="BK322" s="227">
        <f>ROUND(I322*H322,2)</f>
        <v>0</v>
      </c>
      <c r="BL322" s="20" t="s">
        <v>278</v>
      </c>
      <c r="BM322" s="226" t="s">
        <v>1070</v>
      </c>
    </row>
    <row r="323" s="2" customFormat="1">
      <c r="A323" s="41"/>
      <c r="B323" s="42"/>
      <c r="C323" s="43"/>
      <c r="D323" s="228" t="s">
        <v>145</v>
      </c>
      <c r="E323" s="43"/>
      <c r="F323" s="229" t="s">
        <v>1071</v>
      </c>
      <c r="G323" s="43"/>
      <c r="H323" s="43"/>
      <c r="I323" s="230"/>
      <c r="J323" s="43"/>
      <c r="K323" s="43"/>
      <c r="L323" s="47"/>
      <c r="M323" s="231"/>
      <c r="N323" s="232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145</v>
      </c>
      <c r="AU323" s="20" t="s">
        <v>84</v>
      </c>
    </row>
    <row r="324" s="13" customFormat="1">
      <c r="A324" s="13"/>
      <c r="B324" s="233"/>
      <c r="C324" s="234"/>
      <c r="D324" s="235" t="s">
        <v>147</v>
      </c>
      <c r="E324" s="236" t="s">
        <v>19</v>
      </c>
      <c r="F324" s="237" t="s">
        <v>366</v>
      </c>
      <c r="G324" s="234"/>
      <c r="H324" s="236" t="s">
        <v>19</v>
      </c>
      <c r="I324" s="238"/>
      <c r="J324" s="234"/>
      <c r="K324" s="234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147</v>
      </c>
      <c r="AU324" s="243" t="s">
        <v>84</v>
      </c>
      <c r="AV324" s="13" t="s">
        <v>82</v>
      </c>
      <c r="AW324" s="13" t="s">
        <v>36</v>
      </c>
      <c r="AX324" s="13" t="s">
        <v>74</v>
      </c>
      <c r="AY324" s="243" t="s">
        <v>135</v>
      </c>
    </row>
    <row r="325" s="13" customFormat="1">
      <c r="A325" s="13"/>
      <c r="B325" s="233"/>
      <c r="C325" s="234"/>
      <c r="D325" s="235" t="s">
        <v>147</v>
      </c>
      <c r="E325" s="236" t="s">
        <v>19</v>
      </c>
      <c r="F325" s="237" t="s">
        <v>436</v>
      </c>
      <c r="G325" s="234"/>
      <c r="H325" s="236" t="s">
        <v>19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147</v>
      </c>
      <c r="AU325" s="243" t="s">
        <v>84</v>
      </c>
      <c r="AV325" s="13" t="s">
        <v>82</v>
      </c>
      <c r="AW325" s="13" t="s">
        <v>36</v>
      </c>
      <c r="AX325" s="13" t="s">
        <v>74</v>
      </c>
      <c r="AY325" s="243" t="s">
        <v>135</v>
      </c>
    </row>
    <row r="326" s="14" customFormat="1">
      <c r="A326" s="14"/>
      <c r="B326" s="244"/>
      <c r="C326" s="245"/>
      <c r="D326" s="235" t="s">
        <v>147</v>
      </c>
      <c r="E326" s="246" t="s">
        <v>19</v>
      </c>
      <c r="F326" s="247" t="s">
        <v>82</v>
      </c>
      <c r="G326" s="245"/>
      <c r="H326" s="248">
        <v>1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147</v>
      </c>
      <c r="AU326" s="254" t="s">
        <v>84</v>
      </c>
      <c r="AV326" s="14" t="s">
        <v>84</v>
      </c>
      <c r="AW326" s="14" t="s">
        <v>36</v>
      </c>
      <c r="AX326" s="14" t="s">
        <v>74</v>
      </c>
      <c r="AY326" s="254" t="s">
        <v>135</v>
      </c>
    </row>
    <row r="327" s="13" customFormat="1">
      <c r="A327" s="13"/>
      <c r="B327" s="233"/>
      <c r="C327" s="234"/>
      <c r="D327" s="235" t="s">
        <v>147</v>
      </c>
      <c r="E327" s="236" t="s">
        <v>19</v>
      </c>
      <c r="F327" s="237" t="s">
        <v>438</v>
      </c>
      <c r="G327" s="234"/>
      <c r="H327" s="236" t="s">
        <v>19</v>
      </c>
      <c r="I327" s="238"/>
      <c r="J327" s="234"/>
      <c r="K327" s="234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147</v>
      </c>
      <c r="AU327" s="243" t="s">
        <v>84</v>
      </c>
      <c r="AV327" s="13" t="s">
        <v>82</v>
      </c>
      <c r="AW327" s="13" t="s">
        <v>36</v>
      </c>
      <c r="AX327" s="13" t="s">
        <v>74</v>
      </c>
      <c r="AY327" s="243" t="s">
        <v>135</v>
      </c>
    </row>
    <row r="328" s="14" customFormat="1">
      <c r="A328" s="14"/>
      <c r="B328" s="244"/>
      <c r="C328" s="245"/>
      <c r="D328" s="235" t="s">
        <v>147</v>
      </c>
      <c r="E328" s="246" t="s">
        <v>19</v>
      </c>
      <c r="F328" s="247" t="s">
        <v>82</v>
      </c>
      <c r="G328" s="245"/>
      <c r="H328" s="248">
        <v>1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147</v>
      </c>
      <c r="AU328" s="254" t="s">
        <v>84</v>
      </c>
      <c r="AV328" s="14" t="s">
        <v>84</v>
      </c>
      <c r="AW328" s="14" t="s">
        <v>36</v>
      </c>
      <c r="AX328" s="14" t="s">
        <v>74</v>
      </c>
      <c r="AY328" s="254" t="s">
        <v>135</v>
      </c>
    </row>
    <row r="329" s="13" customFormat="1">
      <c r="A329" s="13"/>
      <c r="B329" s="233"/>
      <c r="C329" s="234"/>
      <c r="D329" s="235" t="s">
        <v>147</v>
      </c>
      <c r="E329" s="236" t="s">
        <v>19</v>
      </c>
      <c r="F329" s="237" t="s">
        <v>469</v>
      </c>
      <c r="G329" s="234"/>
      <c r="H329" s="236" t="s">
        <v>19</v>
      </c>
      <c r="I329" s="238"/>
      <c r="J329" s="234"/>
      <c r="K329" s="234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147</v>
      </c>
      <c r="AU329" s="243" t="s">
        <v>84</v>
      </c>
      <c r="AV329" s="13" t="s">
        <v>82</v>
      </c>
      <c r="AW329" s="13" t="s">
        <v>36</v>
      </c>
      <c r="AX329" s="13" t="s">
        <v>74</v>
      </c>
      <c r="AY329" s="243" t="s">
        <v>135</v>
      </c>
    </row>
    <row r="330" s="14" customFormat="1">
      <c r="A330" s="14"/>
      <c r="B330" s="244"/>
      <c r="C330" s="245"/>
      <c r="D330" s="235" t="s">
        <v>147</v>
      </c>
      <c r="E330" s="246" t="s">
        <v>19</v>
      </c>
      <c r="F330" s="247" t="s">
        <v>82</v>
      </c>
      <c r="G330" s="245"/>
      <c r="H330" s="248">
        <v>1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147</v>
      </c>
      <c r="AU330" s="254" t="s">
        <v>84</v>
      </c>
      <c r="AV330" s="14" t="s">
        <v>84</v>
      </c>
      <c r="AW330" s="14" t="s">
        <v>36</v>
      </c>
      <c r="AX330" s="14" t="s">
        <v>74</v>
      </c>
      <c r="AY330" s="254" t="s">
        <v>135</v>
      </c>
    </row>
    <row r="331" s="13" customFormat="1">
      <c r="A331" s="13"/>
      <c r="B331" s="233"/>
      <c r="C331" s="234"/>
      <c r="D331" s="235" t="s">
        <v>147</v>
      </c>
      <c r="E331" s="236" t="s">
        <v>19</v>
      </c>
      <c r="F331" s="237" t="s">
        <v>425</v>
      </c>
      <c r="G331" s="234"/>
      <c r="H331" s="236" t="s">
        <v>19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147</v>
      </c>
      <c r="AU331" s="243" t="s">
        <v>84</v>
      </c>
      <c r="AV331" s="13" t="s">
        <v>82</v>
      </c>
      <c r="AW331" s="13" t="s">
        <v>36</v>
      </c>
      <c r="AX331" s="13" t="s">
        <v>74</v>
      </c>
      <c r="AY331" s="243" t="s">
        <v>135</v>
      </c>
    </row>
    <row r="332" s="14" customFormat="1">
      <c r="A332" s="14"/>
      <c r="B332" s="244"/>
      <c r="C332" s="245"/>
      <c r="D332" s="235" t="s">
        <v>147</v>
      </c>
      <c r="E332" s="246" t="s">
        <v>19</v>
      </c>
      <c r="F332" s="247" t="s">
        <v>82</v>
      </c>
      <c r="G332" s="245"/>
      <c r="H332" s="248">
        <v>1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147</v>
      </c>
      <c r="AU332" s="254" t="s">
        <v>84</v>
      </c>
      <c r="AV332" s="14" t="s">
        <v>84</v>
      </c>
      <c r="AW332" s="14" t="s">
        <v>36</v>
      </c>
      <c r="AX332" s="14" t="s">
        <v>74</v>
      </c>
      <c r="AY332" s="254" t="s">
        <v>135</v>
      </c>
    </row>
    <row r="333" s="15" customFormat="1">
      <c r="A333" s="15"/>
      <c r="B333" s="255"/>
      <c r="C333" s="256"/>
      <c r="D333" s="235" t="s">
        <v>147</v>
      </c>
      <c r="E333" s="257" t="s">
        <v>19</v>
      </c>
      <c r="F333" s="258" t="s">
        <v>152</v>
      </c>
      <c r="G333" s="256"/>
      <c r="H333" s="259">
        <v>4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5" t="s">
        <v>147</v>
      </c>
      <c r="AU333" s="265" t="s">
        <v>84</v>
      </c>
      <c r="AV333" s="15" t="s">
        <v>143</v>
      </c>
      <c r="AW333" s="15" t="s">
        <v>36</v>
      </c>
      <c r="AX333" s="15" t="s">
        <v>82</v>
      </c>
      <c r="AY333" s="265" t="s">
        <v>135</v>
      </c>
    </row>
    <row r="334" s="2" customFormat="1" ht="16.5" customHeight="1">
      <c r="A334" s="41"/>
      <c r="B334" s="42"/>
      <c r="C334" s="283" t="s">
        <v>569</v>
      </c>
      <c r="D334" s="283" t="s">
        <v>367</v>
      </c>
      <c r="E334" s="284" t="s">
        <v>1072</v>
      </c>
      <c r="F334" s="285" t="s">
        <v>1073</v>
      </c>
      <c r="G334" s="286" t="s">
        <v>314</v>
      </c>
      <c r="H334" s="287">
        <v>4</v>
      </c>
      <c r="I334" s="288"/>
      <c r="J334" s="289">
        <f>ROUND(I334*H334,2)</f>
        <v>0</v>
      </c>
      <c r="K334" s="285" t="s">
        <v>142</v>
      </c>
      <c r="L334" s="290"/>
      <c r="M334" s="291" t="s">
        <v>19</v>
      </c>
      <c r="N334" s="292" t="s">
        <v>45</v>
      </c>
      <c r="O334" s="87"/>
      <c r="P334" s="224">
        <f>O334*H334</f>
        <v>0</v>
      </c>
      <c r="Q334" s="224">
        <v>0.0012999999999999999</v>
      </c>
      <c r="R334" s="224">
        <f>Q334*H334</f>
        <v>0.0051999999999999998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572</v>
      </c>
      <c r="AT334" s="226" t="s">
        <v>367</v>
      </c>
      <c r="AU334" s="226" t="s">
        <v>84</v>
      </c>
      <c r="AY334" s="20" t="s">
        <v>135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82</v>
      </c>
      <c r="BK334" s="227">
        <f>ROUND(I334*H334,2)</f>
        <v>0</v>
      </c>
      <c r="BL334" s="20" t="s">
        <v>278</v>
      </c>
      <c r="BM334" s="226" t="s">
        <v>1074</v>
      </c>
    </row>
    <row r="335" s="13" customFormat="1">
      <c r="A335" s="13"/>
      <c r="B335" s="233"/>
      <c r="C335" s="234"/>
      <c r="D335" s="235" t="s">
        <v>147</v>
      </c>
      <c r="E335" s="236" t="s">
        <v>19</v>
      </c>
      <c r="F335" s="237" t="s">
        <v>366</v>
      </c>
      <c r="G335" s="234"/>
      <c r="H335" s="236" t="s">
        <v>19</v>
      </c>
      <c r="I335" s="238"/>
      <c r="J335" s="234"/>
      <c r="K335" s="234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147</v>
      </c>
      <c r="AU335" s="243" t="s">
        <v>84</v>
      </c>
      <c r="AV335" s="13" t="s">
        <v>82</v>
      </c>
      <c r="AW335" s="13" t="s">
        <v>36</v>
      </c>
      <c r="AX335" s="13" t="s">
        <v>74</v>
      </c>
      <c r="AY335" s="243" t="s">
        <v>135</v>
      </c>
    </row>
    <row r="336" s="13" customFormat="1">
      <c r="A336" s="13"/>
      <c r="B336" s="233"/>
      <c r="C336" s="234"/>
      <c r="D336" s="235" t="s">
        <v>147</v>
      </c>
      <c r="E336" s="236" t="s">
        <v>19</v>
      </c>
      <c r="F336" s="237" t="s">
        <v>436</v>
      </c>
      <c r="G336" s="234"/>
      <c r="H336" s="236" t="s">
        <v>19</v>
      </c>
      <c r="I336" s="238"/>
      <c r="J336" s="234"/>
      <c r="K336" s="234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147</v>
      </c>
      <c r="AU336" s="243" t="s">
        <v>84</v>
      </c>
      <c r="AV336" s="13" t="s">
        <v>82</v>
      </c>
      <c r="AW336" s="13" t="s">
        <v>36</v>
      </c>
      <c r="AX336" s="13" t="s">
        <v>74</v>
      </c>
      <c r="AY336" s="243" t="s">
        <v>135</v>
      </c>
    </row>
    <row r="337" s="14" customFormat="1">
      <c r="A337" s="14"/>
      <c r="B337" s="244"/>
      <c r="C337" s="245"/>
      <c r="D337" s="235" t="s">
        <v>147</v>
      </c>
      <c r="E337" s="246" t="s">
        <v>19</v>
      </c>
      <c r="F337" s="247" t="s">
        <v>82</v>
      </c>
      <c r="G337" s="245"/>
      <c r="H337" s="248">
        <v>1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147</v>
      </c>
      <c r="AU337" s="254" t="s">
        <v>84</v>
      </c>
      <c r="AV337" s="14" t="s">
        <v>84</v>
      </c>
      <c r="AW337" s="14" t="s">
        <v>36</v>
      </c>
      <c r="AX337" s="14" t="s">
        <v>74</v>
      </c>
      <c r="AY337" s="254" t="s">
        <v>135</v>
      </c>
    </row>
    <row r="338" s="13" customFormat="1">
      <c r="A338" s="13"/>
      <c r="B338" s="233"/>
      <c r="C338" s="234"/>
      <c r="D338" s="235" t="s">
        <v>147</v>
      </c>
      <c r="E338" s="236" t="s">
        <v>19</v>
      </c>
      <c r="F338" s="237" t="s">
        <v>438</v>
      </c>
      <c r="G338" s="234"/>
      <c r="H338" s="236" t="s">
        <v>19</v>
      </c>
      <c r="I338" s="238"/>
      <c r="J338" s="234"/>
      <c r="K338" s="234"/>
      <c r="L338" s="239"/>
      <c r="M338" s="240"/>
      <c r="N338" s="241"/>
      <c r="O338" s="241"/>
      <c r="P338" s="241"/>
      <c r="Q338" s="241"/>
      <c r="R338" s="241"/>
      <c r="S338" s="241"/>
      <c r="T338" s="24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147</v>
      </c>
      <c r="AU338" s="243" t="s">
        <v>84</v>
      </c>
      <c r="AV338" s="13" t="s">
        <v>82</v>
      </c>
      <c r="AW338" s="13" t="s">
        <v>36</v>
      </c>
      <c r="AX338" s="13" t="s">
        <v>74</v>
      </c>
      <c r="AY338" s="243" t="s">
        <v>135</v>
      </c>
    </row>
    <row r="339" s="14" customFormat="1">
      <c r="A339" s="14"/>
      <c r="B339" s="244"/>
      <c r="C339" s="245"/>
      <c r="D339" s="235" t="s">
        <v>147</v>
      </c>
      <c r="E339" s="246" t="s">
        <v>19</v>
      </c>
      <c r="F339" s="247" t="s">
        <v>82</v>
      </c>
      <c r="G339" s="245"/>
      <c r="H339" s="248">
        <v>1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147</v>
      </c>
      <c r="AU339" s="254" t="s">
        <v>84</v>
      </c>
      <c r="AV339" s="14" t="s">
        <v>84</v>
      </c>
      <c r="AW339" s="14" t="s">
        <v>36</v>
      </c>
      <c r="AX339" s="14" t="s">
        <v>74</v>
      </c>
      <c r="AY339" s="254" t="s">
        <v>135</v>
      </c>
    </row>
    <row r="340" s="13" customFormat="1">
      <c r="A340" s="13"/>
      <c r="B340" s="233"/>
      <c r="C340" s="234"/>
      <c r="D340" s="235" t="s">
        <v>147</v>
      </c>
      <c r="E340" s="236" t="s">
        <v>19</v>
      </c>
      <c r="F340" s="237" t="s">
        <v>469</v>
      </c>
      <c r="G340" s="234"/>
      <c r="H340" s="236" t="s">
        <v>19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147</v>
      </c>
      <c r="AU340" s="243" t="s">
        <v>84</v>
      </c>
      <c r="AV340" s="13" t="s">
        <v>82</v>
      </c>
      <c r="AW340" s="13" t="s">
        <v>36</v>
      </c>
      <c r="AX340" s="13" t="s">
        <v>74</v>
      </c>
      <c r="AY340" s="243" t="s">
        <v>135</v>
      </c>
    </row>
    <row r="341" s="14" customFormat="1">
      <c r="A341" s="14"/>
      <c r="B341" s="244"/>
      <c r="C341" s="245"/>
      <c r="D341" s="235" t="s">
        <v>147</v>
      </c>
      <c r="E341" s="246" t="s">
        <v>19</v>
      </c>
      <c r="F341" s="247" t="s">
        <v>82</v>
      </c>
      <c r="G341" s="245"/>
      <c r="H341" s="248">
        <v>1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147</v>
      </c>
      <c r="AU341" s="254" t="s">
        <v>84</v>
      </c>
      <c r="AV341" s="14" t="s">
        <v>84</v>
      </c>
      <c r="AW341" s="14" t="s">
        <v>36</v>
      </c>
      <c r="AX341" s="14" t="s">
        <v>74</v>
      </c>
      <c r="AY341" s="254" t="s">
        <v>135</v>
      </c>
    </row>
    <row r="342" s="13" customFormat="1">
      <c r="A342" s="13"/>
      <c r="B342" s="233"/>
      <c r="C342" s="234"/>
      <c r="D342" s="235" t="s">
        <v>147</v>
      </c>
      <c r="E342" s="236" t="s">
        <v>19</v>
      </c>
      <c r="F342" s="237" t="s">
        <v>425</v>
      </c>
      <c r="G342" s="234"/>
      <c r="H342" s="236" t="s">
        <v>19</v>
      </c>
      <c r="I342" s="238"/>
      <c r="J342" s="234"/>
      <c r="K342" s="234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147</v>
      </c>
      <c r="AU342" s="243" t="s">
        <v>84</v>
      </c>
      <c r="AV342" s="13" t="s">
        <v>82</v>
      </c>
      <c r="AW342" s="13" t="s">
        <v>36</v>
      </c>
      <c r="AX342" s="13" t="s">
        <v>74</v>
      </c>
      <c r="AY342" s="243" t="s">
        <v>135</v>
      </c>
    </row>
    <row r="343" s="14" customFormat="1">
      <c r="A343" s="14"/>
      <c r="B343" s="244"/>
      <c r="C343" s="245"/>
      <c r="D343" s="235" t="s">
        <v>147</v>
      </c>
      <c r="E343" s="246" t="s">
        <v>19</v>
      </c>
      <c r="F343" s="247" t="s">
        <v>82</v>
      </c>
      <c r="G343" s="245"/>
      <c r="H343" s="248">
        <v>1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147</v>
      </c>
      <c r="AU343" s="254" t="s">
        <v>84</v>
      </c>
      <c r="AV343" s="14" t="s">
        <v>84</v>
      </c>
      <c r="AW343" s="14" t="s">
        <v>36</v>
      </c>
      <c r="AX343" s="14" t="s">
        <v>74</v>
      </c>
      <c r="AY343" s="254" t="s">
        <v>135</v>
      </c>
    </row>
    <row r="344" s="15" customFormat="1">
      <c r="A344" s="15"/>
      <c r="B344" s="255"/>
      <c r="C344" s="256"/>
      <c r="D344" s="235" t="s">
        <v>147</v>
      </c>
      <c r="E344" s="257" t="s">
        <v>19</v>
      </c>
      <c r="F344" s="258" t="s">
        <v>152</v>
      </c>
      <c r="G344" s="256"/>
      <c r="H344" s="259">
        <v>4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5" t="s">
        <v>147</v>
      </c>
      <c r="AU344" s="265" t="s">
        <v>84</v>
      </c>
      <c r="AV344" s="15" t="s">
        <v>143</v>
      </c>
      <c r="AW344" s="15" t="s">
        <v>36</v>
      </c>
      <c r="AX344" s="15" t="s">
        <v>82</v>
      </c>
      <c r="AY344" s="265" t="s">
        <v>135</v>
      </c>
    </row>
    <row r="345" s="2" customFormat="1" ht="16.5" customHeight="1">
      <c r="A345" s="41"/>
      <c r="B345" s="42"/>
      <c r="C345" s="215" t="s">
        <v>572</v>
      </c>
      <c r="D345" s="215" t="s">
        <v>138</v>
      </c>
      <c r="E345" s="216" t="s">
        <v>1075</v>
      </c>
      <c r="F345" s="217" t="s">
        <v>1076</v>
      </c>
      <c r="G345" s="218" t="s">
        <v>314</v>
      </c>
      <c r="H345" s="219">
        <v>3</v>
      </c>
      <c r="I345" s="220"/>
      <c r="J345" s="221">
        <f>ROUND(I345*H345,2)</f>
        <v>0</v>
      </c>
      <c r="K345" s="217" t="s">
        <v>142</v>
      </c>
      <c r="L345" s="47"/>
      <c r="M345" s="222" t="s">
        <v>19</v>
      </c>
      <c r="N345" s="223" t="s">
        <v>45</v>
      </c>
      <c r="O345" s="87"/>
      <c r="P345" s="224">
        <f>O345*H345</f>
        <v>0</v>
      </c>
      <c r="Q345" s="224">
        <v>0</v>
      </c>
      <c r="R345" s="224">
        <f>Q345*H345</f>
        <v>0</v>
      </c>
      <c r="S345" s="224">
        <v>0</v>
      </c>
      <c r="T345" s="225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26" t="s">
        <v>278</v>
      </c>
      <c r="AT345" s="226" t="s">
        <v>138</v>
      </c>
      <c r="AU345" s="226" t="s">
        <v>84</v>
      </c>
      <c r="AY345" s="20" t="s">
        <v>135</v>
      </c>
      <c r="BE345" s="227">
        <f>IF(N345="základní",J345,0)</f>
        <v>0</v>
      </c>
      <c r="BF345" s="227">
        <f>IF(N345="snížená",J345,0)</f>
        <v>0</v>
      </c>
      <c r="BG345" s="227">
        <f>IF(N345="zákl. přenesená",J345,0)</f>
        <v>0</v>
      </c>
      <c r="BH345" s="227">
        <f>IF(N345="sníž. přenesená",J345,0)</f>
        <v>0</v>
      </c>
      <c r="BI345" s="227">
        <f>IF(N345="nulová",J345,0)</f>
        <v>0</v>
      </c>
      <c r="BJ345" s="20" t="s">
        <v>82</v>
      </c>
      <c r="BK345" s="227">
        <f>ROUND(I345*H345,2)</f>
        <v>0</v>
      </c>
      <c r="BL345" s="20" t="s">
        <v>278</v>
      </c>
      <c r="BM345" s="226" t="s">
        <v>1077</v>
      </c>
    </row>
    <row r="346" s="2" customFormat="1">
      <c r="A346" s="41"/>
      <c r="B346" s="42"/>
      <c r="C346" s="43"/>
      <c r="D346" s="228" t="s">
        <v>145</v>
      </c>
      <c r="E346" s="43"/>
      <c r="F346" s="229" t="s">
        <v>1078</v>
      </c>
      <c r="G346" s="43"/>
      <c r="H346" s="43"/>
      <c r="I346" s="230"/>
      <c r="J346" s="43"/>
      <c r="K346" s="43"/>
      <c r="L346" s="47"/>
      <c r="M346" s="231"/>
      <c r="N346" s="232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145</v>
      </c>
      <c r="AU346" s="20" t="s">
        <v>84</v>
      </c>
    </row>
    <row r="347" s="13" customFormat="1">
      <c r="A347" s="13"/>
      <c r="B347" s="233"/>
      <c r="C347" s="234"/>
      <c r="D347" s="235" t="s">
        <v>147</v>
      </c>
      <c r="E347" s="236" t="s">
        <v>19</v>
      </c>
      <c r="F347" s="237" t="s">
        <v>366</v>
      </c>
      <c r="G347" s="234"/>
      <c r="H347" s="236" t="s">
        <v>19</v>
      </c>
      <c r="I347" s="238"/>
      <c r="J347" s="234"/>
      <c r="K347" s="234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147</v>
      </c>
      <c r="AU347" s="243" t="s">
        <v>84</v>
      </c>
      <c r="AV347" s="13" t="s">
        <v>82</v>
      </c>
      <c r="AW347" s="13" t="s">
        <v>36</v>
      </c>
      <c r="AX347" s="13" t="s">
        <v>74</v>
      </c>
      <c r="AY347" s="243" t="s">
        <v>135</v>
      </c>
    </row>
    <row r="348" s="13" customFormat="1">
      <c r="A348" s="13"/>
      <c r="B348" s="233"/>
      <c r="C348" s="234"/>
      <c r="D348" s="235" t="s">
        <v>147</v>
      </c>
      <c r="E348" s="236" t="s">
        <v>19</v>
      </c>
      <c r="F348" s="237" t="s">
        <v>417</v>
      </c>
      <c r="G348" s="234"/>
      <c r="H348" s="236" t="s">
        <v>19</v>
      </c>
      <c r="I348" s="238"/>
      <c r="J348" s="234"/>
      <c r="K348" s="234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147</v>
      </c>
      <c r="AU348" s="243" t="s">
        <v>84</v>
      </c>
      <c r="AV348" s="13" t="s">
        <v>82</v>
      </c>
      <c r="AW348" s="13" t="s">
        <v>36</v>
      </c>
      <c r="AX348" s="13" t="s">
        <v>74</v>
      </c>
      <c r="AY348" s="243" t="s">
        <v>135</v>
      </c>
    </row>
    <row r="349" s="14" customFormat="1">
      <c r="A349" s="14"/>
      <c r="B349" s="244"/>
      <c r="C349" s="245"/>
      <c r="D349" s="235" t="s">
        <v>147</v>
      </c>
      <c r="E349" s="246" t="s">
        <v>19</v>
      </c>
      <c r="F349" s="247" t="s">
        <v>1079</v>
      </c>
      <c r="G349" s="245"/>
      <c r="H349" s="248">
        <v>3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147</v>
      </c>
      <c r="AU349" s="254" t="s">
        <v>84</v>
      </c>
      <c r="AV349" s="14" t="s">
        <v>84</v>
      </c>
      <c r="AW349" s="14" t="s">
        <v>36</v>
      </c>
      <c r="AX349" s="14" t="s">
        <v>74</v>
      </c>
      <c r="AY349" s="254" t="s">
        <v>135</v>
      </c>
    </row>
    <row r="350" s="15" customFormat="1">
      <c r="A350" s="15"/>
      <c r="B350" s="255"/>
      <c r="C350" s="256"/>
      <c r="D350" s="235" t="s">
        <v>147</v>
      </c>
      <c r="E350" s="257" t="s">
        <v>19</v>
      </c>
      <c r="F350" s="258" t="s">
        <v>152</v>
      </c>
      <c r="G350" s="256"/>
      <c r="H350" s="259">
        <v>3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5" t="s">
        <v>147</v>
      </c>
      <c r="AU350" s="265" t="s">
        <v>84</v>
      </c>
      <c r="AV350" s="15" t="s">
        <v>143</v>
      </c>
      <c r="AW350" s="15" t="s">
        <v>36</v>
      </c>
      <c r="AX350" s="15" t="s">
        <v>82</v>
      </c>
      <c r="AY350" s="265" t="s">
        <v>135</v>
      </c>
    </row>
    <row r="351" s="2" customFormat="1" ht="16.5" customHeight="1">
      <c r="A351" s="41"/>
      <c r="B351" s="42"/>
      <c r="C351" s="283" t="s">
        <v>579</v>
      </c>
      <c r="D351" s="283" t="s">
        <v>367</v>
      </c>
      <c r="E351" s="284" t="s">
        <v>1080</v>
      </c>
      <c r="F351" s="285" t="s">
        <v>1081</v>
      </c>
      <c r="G351" s="286" t="s">
        <v>314</v>
      </c>
      <c r="H351" s="287">
        <v>3</v>
      </c>
      <c r="I351" s="288"/>
      <c r="J351" s="289">
        <f>ROUND(I351*H351,2)</f>
        <v>0</v>
      </c>
      <c r="K351" s="285" t="s">
        <v>142</v>
      </c>
      <c r="L351" s="290"/>
      <c r="M351" s="291" t="s">
        <v>19</v>
      </c>
      <c r="N351" s="292" t="s">
        <v>45</v>
      </c>
      <c r="O351" s="87"/>
      <c r="P351" s="224">
        <f>O351*H351</f>
        <v>0</v>
      </c>
      <c r="Q351" s="224">
        <v>0.00012</v>
      </c>
      <c r="R351" s="224">
        <f>Q351*H351</f>
        <v>0.00036000000000000002</v>
      </c>
      <c r="S351" s="224">
        <v>0</v>
      </c>
      <c r="T351" s="225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6" t="s">
        <v>572</v>
      </c>
      <c r="AT351" s="226" t="s">
        <v>367</v>
      </c>
      <c r="AU351" s="226" t="s">
        <v>84</v>
      </c>
      <c r="AY351" s="20" t="s">
        <v>135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20" t="s">
        <v>82</v>
      </c>
      <c r="BK351" s="227">
        <f>ROUND(I351*H351,2)</f>
        <v>0</v>
      </c>
      <c r="BL351" s="20" t="s">
        <v>278</v>
      </c>
      <c r="BM351" s="226" t="s">
        <v>1082</v>
      </c>
    </row>
    <row r="352" s="13" customFormat="1">
      <c r="A352" s="13"/>
      <c r="B352" s="233"/>
      <c r="C352" s="234"/>
      <c r="D352" s="235" t="s">
        <v>147</v>
      </c>
      <c r="E352" s="236" t="s">
        <v>19</v>
      </c>
      <c r="F352" s="237" t="s">
        <v>366</v>
      </c>
      <c r="G352" s="234"/>
      <c r="H352" s="236" t="s">
        <v>19</v>
      </c>
      <c r="I352" s="238"/>
      <c r="J352" s="234"/>
      <c r="K352" s="234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147</v>
      </c>
      <c r="AU352" s="243" t="s">
        <v>84</v>
      </c>
      <c r="AV352" s="13" t="s">
        <v>82</v>
      </c>
      <c r="AW352" s="13" t="s">
        <v>36</v>
      </c>
      <c r="AX352" s="13" t="s">
        <v>74</v>
      </c>
      <c r="AY352" s="243" t="s">
        <v>135</v>
      </c>
    </row>
    <row r="353" s="13" customFormat="1">
      <c r="A353" s="13"/>
      <c r="B353" s="233"/>
      <c r="C353" s="234"/>
      <c r="D353" s="235" t="s">
        <v>147</v>
      </c>
      <c r="E353" s="236" t="s">
        <v>19</v>
      </c>
      <c r="F353" s="237" t="s">
        <v>417</v>
      </c>
      <c r="G353" s="234"/>
      <c r="H353" s="236" t="s">
        <v>19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147</v>
      </c>
      <c r="AU353" s="243" t="s">
        <v>84</v>
      </c>
      <c r="AV353" s="13" t="s">
        <v>82</v>
      </c>
      <c r="AW353" s="13" t="s">
        <v>36</v>
      </c>
      <c r="AX353" s="13" t="s">
        <v>74</v>
      </c>
      <c r="AY353" s="243" t="s">
        <v>135</v>
      </c>
    </row>
    <row r="354" s="14" customFormat="1">
      <c r="A354" s="14"/>
      <c r="B354" s="244"/>
      <c r="C354" s="245"/>
      <c r="D354" s="235" t="s">
        <v>147</v>
      </c>
      <c r="E354" s="246" t="s">
        <v>19</v>
      </c>
      <c r="F354" s="247" t="s">
        <v>1079</v>
      </c>
      <c r="G354" s="245"/>
      <c r="H354" s="248">
        <v>3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147</v>
      </c>
      <c r="AU354" s="254" t="s">
        <v>84</v>
      </c>
      <c r="AV354" s="14" t="s">
        <v>84</v>
      </c>
      <c r="AW354" s="14" t="s">
        <v>36</v>
      </c>
      <c r="AX354" s="14" t="s">
        <v>74</v>
      </c>
      <c r="AY354" s="254" t="s">
        <v>135</v>
      </c>
    </row>
    <row r="355" s="15" customFormat="1">
      <c r="A355" s="15"/>
      <c r="B355" s="255"/>
      <c r="C355" s="256"/>
      <c r="D355" s="235" t="s">
        <v>147</v>
      </c>
      <c r="E355" s="257" t="s">
        <v>19</v>
      </c>
      <c r="F355" s="258" t="s">
        <v>152</v>
      </c>
      <c r="G355" s="256"/>
      <c r="H355" s="259">
        <v>3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5" t="s">
        <v>147</v>
      </c>
      <c r="AU355" s="265" t="s">
        <v>84</v>
      </c>
      <c r="AV355" s="15" t="s">
        <v>143</v>
      </c>
      <c r="AW355" s="15" t="s">
        <v>36</v>
      </c>
      <c r="AX355" s="15" t="s">
        <v>82</v>
      </c>
      <c r="AY355" s="265" t="s">
        <v>135</v>
      </c>
    </row>
    <row r="356" s="2" customFormat="1" ht="16.5" customHeight="1">
      <c r="A356" s="41"/>
      <c r="B356" s="42"/>
      <c r="C356" s="215" t="s">
        <v>584</v>
      </c>
      <c r="D356" s="215" t="s">
        <v>138</v>
      </c>
      <c r="E356" s="216" t="s">
        <v>1083</v>
      </c>
      <c r="F356" s="217" t="s">
        <v>1084</v>
      </c>
      <c r="G356" s="218" t="s">
        <v>303</v>
      </c>
      <c r="H356" s="219">
        <v>3</v>
      </c>
      <c r="I356" s="220"/>
      <c r="J356" s="221">
        <f>ROUND(I356*H356,2)</f>
        <v>0</v>
      </c>
      <c r="K356" s="217" t="s">
        <v>142</v>
      </c>
      <c r="L356" s="47"/>
      <c r="M356" s="222" t="s">
        <v>19</v>
      </c>
      <c r="N356" s="223" t="s">
        <v>45</v>
      </c>
      <c r="O356" s="87"/>
      <c r="P356" s="224">
        <f>O356*H356</f>
        <v>0</v>
      </c>
      <c r="Q356" s="224">
        <v>0.0018400000000000001</v>
      </c>
      <c r="R356" s="224">
        <f>Q356*H356</f>
        <v>0.0055200000000000006</v>
      </c>
      <c r="S356" s="224">
        <v>0</v>
      </c>
      <c r="T356" s="225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26" t="s">
        <v>278</v>
      </c>
      <c r="AT356" s="226" t="s">
        <v>138</v>
      </c>
      <c r="AU356" s="226" t="s">
        <v>84</v>
      </c>
      <c r="AY356" s="20" t="s">
        <v>135</v>
      </c>
      <c r="BE356" s="227">
        <f>IF(N356="základní",J356,0)</f>
        <v>0</v>
      </c>
      <c r="BF356" s="227">
        <f>IF(N356="snížená",J356,0)</f>
        <v>0</v>
      </c>
      <c r="BG356" s="227">
        <f>IF(N356="zákl. přenesená",J356,0)</f>
        <v>0</v>
      </c>
      <c r="BH356" s="227">
        <f>IF(N356="sníž. přenesená",J356,0)</f>
        <v>0</v>
      </c>
      <c r="BI356" s="227">
        <f>IF(N356="nulová",J356,0)</f>
        <v>0</v>
      </c>
      <c r="BJ356" s="20" t="s">
        <v>82</v>
      </c>
      <c r="BK356" s="227">
        <f>ROUND(I356*H356,2)</f>
        <v>0</v>
      </c>
      <c r="BL356" s="20" t="s">
        <v>278</v>
      </c>
      <c r="BM356" s="226" t="s">
        <v>1085</v>
      </c>
    </row>
    <row r="357" s="2" customFormat="1">
      <c r="A357" s="41"/>
      <c r="B357" s="42"/>
      <c r="C357" s="43"/>
      <c r="D357" s="228" t="s">
        <v>145</v>
      </c>
      <c r="E357" s="43"/>
      <c r="F357" s="229" t="s">
        <v>1086</v>
      </c>
      <c r="G357" s="43"/>
      <c r="H357" s="43"/>
      <c r="I357" s="230"/>
      <c r="J357" s="43"/>
      <c r="K357" s="43"/>
      <c r="L357" s="47"/>
      <c r="M357" s="231"/>
      <c r="N357" s="232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145</v>
      </c>
      <c r="AU357" s="20" t="s">
        <v>84</v>
      </c>
    </row>
    <row r="358" s="13" customFormat="1">
      <c r="A358" s="13"/>
      <c r="B358" s="233"/>
      <c r="C358" s="234"/>
      <c r="D358" s="235" t="s">
        <v>147</v>
      </c>
      <c r="E358" s="236" t="s">
        <v>19</v>
      </c>
      <c r="F358" s="237" t="s">
        <v>366</v>
      </c>
      <c r="G358" s="234"/>
      <c r="H358" s="236" t="s">
        <v>19</v>
      </c>
      <c r="I358" s="238"/>
      <c r="J358" s="234"/>
      <c r="K358" s="234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147</v>
      </c>
      <c r="AU358" s="243" t="s">
        <v>84</v>
      </c>
      <c r="AV358" s="13" t="s">
        <v>82</v>
      </c>
      <c r="AW358" s="13" t="s">
        <v>36</v>
      </c>
      <c r="AX358" s="13" t="s">
        <v>74</v>
      </c>
      <c r="AY358" s="243" t="s">
        <v>135</v>
      </c>
    </row>
    <row r="359" s="13" customFormat="1">
      <c r="A359" s="13"/>
      <c r="B359" s="233"/>
      <c r="C359" s="234"/>
      <c r="D359" s="235" t="s">
        <v>147</v>
      </c>
      <c r="E359" s="236" t="s">
        <v>19</v>
      </c>
      <c r="F359" s="237" t="s">
        <v>417</v>
      </c>
      <c r="G359" s="234"/>
      <c r="H359" s="236" t="s">
        <v>19</v>
      </c>
      <c r="I359" s="238"/>
      <c r="J359" s="234"/>
      <c r="K359" s="234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147</v>
      </c>
      <c r="AU359" s="243" t="s">
        <v>84</v>
      </c>
      <c r="AV359" s="13" t="s">
        <v>82</v>
      </c>
      <c r="AW359" s="13" t="s">
        <v>36</v>
      </c>
      <c r="AX359" s="13" t="s">
        <v>74</v>
      </c>
      <c r="AY359" s="243" t="s">
        <v>135</v>
      </c>
    </row>
    <row r="360" s="14" customFormat="1">
      <c r="A360" s="14"/>
      <c r="B360" s="244"/>
      <c r="C360" s="245"/>
      <c r="D360" s="235" t="s">
        <v>147</v>
      </c>
      <c r="E360" s="246" t="s">
        <v>19</v>
      </c>
      <c r="F360" s="247" t="s">
        <v>82</v>
      </c>
      <c r="G360" s="245"/>
      <c r="H360" s="248">
        <v>1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147</v>
      </c>
      <c r="AU360" s="254" t="s">
        <v>84</v>
      </c>
      <c r="AV360" s="14" t="s">
        <v>84</v>
      </c>
      <c r="AW360" s="14" t="s">
        <v>36</v>
      </c>
      <c r="AX360" s="14" t="s">
        <v>74</v>
      </c>
      <c r="AY360" s="254" t="s">
        <v>135</v>
      </c>
    </row>
    <row r="361" s="13" customFormat="1">
      <c r="A361" s="13"/>
      <c r="B361" s="233"/>
      <c r="C361" s="234"/>
      <c r="D361" s="235" t="s">
        <v>147</v>
      </c>
      <c r="E361" s="236" t="s">
        <v>19</v>
      </c>
      <c r="F361" s="237" t="s">
        <v>419</v>
      </c>
      <c r="G361" s="234"/>
      <c r="H361" s="236" t="s">
        <v>19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147</v>
      </c>
      <c r="AU361" s="243" t="s">
        <v>84</v>
      </c>
      <c r="AV361" s="13" t="s">
        <v>82</v>
      </c>
      <c r="AW361" s="13" t="s">
        <v>36</v>
      </c>
      <c r="AX361" s="13" t="s">
        <v>74</v>
      </c>
      <c r="AY361" s="243" t="s">
        <v>135</v>
      </c>
    </row>
    <row r="362" s="14" customFormat="1">
      <c r="A362" s="14"/>
      <c r="B362" s="244"/>
      <c r="C362" s="245"/>
      <c r="D362" s="235" t="s">
        <v>147</v>
      </c>
      <c r="E362" s="246" t="s">
        <v>19</v>
      </c>
      <c r="F362" s="247" t="s">
        <v>82</v>
      </c>
      <c r="G362" s="245"/>
      <c r="H362" s="248">
        <v>1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147</v>
      </c>
      <c r="AU362" s="254" t="s">
        <v>84</v>
      </c>
      <c r="AV362" s="14" t="s">
        <v>84</v>
      </c>
      <c r="AW362" s="14" t="s">
        <v>36</v>
      </c>
      <c r="AX362" s="14" t="s">
        <v>74</v>
      </c>
      <c r="AY362" s="254" t="s">
        <v>135</v>
      </c>
    </row>
    <row r="363" s="13" customFormat="1">
      <c r="A363" s="13"/>
      <c r="B363" s="233"/>
      <c r="C363" s="234"/>
      <c r="D363" s="235" t="s">
        <v>147</v>
      </c>
      <c r="E363" s="236" t="s">
        <v>19</v>
      </c>
      <c r="F363" s="237" t="s">
        <v>425</v>
      </c>
      <c r="G363" s="234"/>
      <c r="H363" s="236" t="s">
        <v>19</v>
      </c>
      <c r="I363" s="238"/>
      <c r="J363" s="234"/>
      <c r="K363" s="234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147</v>
      </c>
      <c r="AU363" s="243" t="s">
        <v>84</v>
      </c>
      <c r="AV363" s="13" t="s">
        <v>82</v>
      </c>
      <c r="AW363" s="13" t="s">
        <v>36</v>
      </c>
      <c r="AX363" s="13" t="s">
        <v>74</v>
      </c>
      <c r="AY363" s="243" t="s">
        <v>135</v>
      </c>
    </row>
    <row r="364" s="14" customFormat="1">
      <c r="A364" s="14"/>
      <c r="B364" s="244"/>
      <c r="C364" s="245"/>
      <c r="D364" s="235" t="s">
        <v>147</v>
      </c>
      <c r="E364" s="246" t="s">
        <v>19</v>
      </c>
      <c r="F364" s="247" t="s">
        <v>82</v>
      </c>
      <c r="G364" s="245"/>
      <c r="H364" s="248">
        <v>1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147</v>
      </c>
      <c r="AU364" s="254" t="s">
        <v>84</v>
      </c>
      <c r="AV364" s="14" t="s">
        <v>84</v>
      </c>
      <c r="AW364" s="14" t="s">
        <v>36</v>
      </c>
      <c r="AX364" s="14" t="s">
        <v>74</v>
      </c>
      <c r="AY364" s="254" t="s">
        <v>135</v>
      </c>
    </row>
    <row r="365" s="15" customFormat="1">
      <c r="A365" s="15"/>
      <c r="B365" s="255"/>
      <c r="C365" s="256"/>
      <c r="D365" s="235" t="s">
        <v>147</v>
      </c>
      <c r="E365" s="257" t="s">
        <v>19</v>
      </c>
      <c r="F365" s="258" t="s">
        <v>152</v>
      </c>
      <c r="G365" s="256"/>
      <c r="H365" s="259">
        <v>3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5" t="s">
        <v>147</v>
      </c>
      <c r="AU365" s="265" t="s">
        <v>84</v>
      </c>
      <c r="AV365" s="15" t="s">
        <v>143</v>
      </c>
      <c r="AW365" s="15" t="s">
        <v>36</v>
      </c>
      <c r="AX365" s="15" t="s">
        <v>82</v>
      </c>
      <c r="AY365" s="265" t="s">
        <v>135</v>
      </c>
    </row>
    <row r="366" s="2" customFormat="1" ht="16.5" customHeight="1">
      <c r="A366" s="41"/>
      <c r="B366" s="42"/>
      <c r="C366" s="215" t="s">
        <v>591</v>
      </c>
      <c r="D366" s="215" t="s">
        <v>138</v>
      </c>
      <c r="E366" s="216" t="s">
        <v>1087</v>
      </c>
      <c r="F366" s="217" t="s">
        <v>1088</v>
      </c>
      <c r="G366" s="218" t="s">
        <v>303</v>
      </c>
      <c r="H366" s="219">
        <v>1</v>
      </c>
      <c r="I366" s="220"/>
      <c r="J366" s="221">
        <f>ROUND(I366*H366,2)</f>
        <v>0</v>
      </c>
      <c r="K366" s="217" t="s">
        <v>142</v>
      </c>
      <c r="L366" s="47"/>
      <c r="M366" s="222" t="s">
        <v>19</v>
      </c>
      <c r="N366" s="223" t="s">
        <v>45</v>
      </c>
      <c r="O366" s="87"/>
      <c r="P366" s="224">
        <f>O366*H366</f>
        <v>0</v>
      </c>
      <c r="Q366" s="224">
        <v>0.0018400000000000001</v>
      </c>
      <c r="R366" s="224">
        <f>Q366*H366</f>
        <v>0.0018400000000000001</v>
      </c>
      <c r="S366" s="224">
        <v>0</v>
      </c>
      <c r="T366" s="225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26" t="s">
        <v>278</v>
      </c>
      <c r="AT366" s="226" t="s">
        <v>138</v>
      </c>
      <c r="AU366" s="226" t="s">
        <v>84</v>
      </c>
      <c r="AY366" s="20" t="s">
        <v>135</v>
      </c>
      <c r="BE366" s="227">
        <f>IF(N366="základní",J366,0)</f>
        <v>0</v>
      </c>
      <c r="BF366" s="227">
        <f>IF(N366="snížená",J366,0)</f>
        <v>0</v>
      </c>
      <c r="BG366" s="227">
        <f>IF(N366="zákl. přenesená",J366,0)</f>
        <v>0</v>
      </c>
      <c r="BH366" s="227">
        <f>IF(N366="sníž. přenesená",J366,0)</f>
        <v>0</v>
      </c>
      <c r="BI366" s="227">
        <f>IF(N366="nulová",J366,0)</f>
        <v>0</v>
      </c>
      <c r="BJ366" s="20" t="s">
        <v>82</v>
      </c>
      <c r="BK366" s="227">
        <f>ROUND(I366*H366,2)</f>
        <v>0</v>
      </c>
      <c r="BL366" s="20" t="s">
        <v>278</v>
      </c>
      <c r="BM366" s="226" t="s">
        <v>1089</v>
      </c>
    </row>
    <row r="367" s="2" customFormat="1">
      <c r="A367" s="41"/>
      <c r="B367" s="42"/>
      <c r="C367" s="43"/>
      <c r="D367" s="228" t="s">
        <v>145</v>
      </c>
      <c r="E367" s="43"/>
      <c r="F367" s="229" t="s">
        <v>1090</v>
      </c>
      <c r="G367" s="43"/>
      <c r="H367" s="43"/>
      <c r="I367" s="230"/>
      <c r="J367" s="43"/>
      <c r="K367" s="43"/>
      <c r="L367" s="47"/>
      <c r="M367" s="231"/>
      <c r="N367" s="232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145</v>
      </c>
      <c r="AU367" s="20" t="s">
        <v>84</v>
      </c>
    </row>
    <row r="368" s="13" customFormat="1">
      <c r="A368" s="13"/>
      <c r="B368" s="233"/>
      <c r="C368" s="234"/>
      <c r="D368" s="235" t="s">
        <v>147</v>
      </c>
      <c r="E368" s="236" t="s">
        <v>19</v>
      </c>
      <c r="F368" s="237" t="s">
        <v>366</v>
      </c>
      <c r="G368" s="234"/>
      <c r="H368" s="236" t="s">
        <v>19</v>
      </c>
      <c r="I368" s="238"/>
      <c r="J368" s="234"/>
      <c r="K368" s="234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147</v>
      </c>
      <c r="AU368" s="243" t="s">
        <v>84</v>
      </c>
      <c r="AV368" s="13" t="s">
        <v>82</v>
      </c>
      <c r="AW368" s="13" t="s">
        <v>36</v>
      </c>
      <c r="AX368" s="13" t="s">
        <v>74</v>
      </c>
      <c r="AY368" s="243" t="s">
        <v>135</v>
      </c>
    </row>
    <row r="369" s="13" customFormat="1">
      <c r="A369" s="13"/>
      <c r="B369" s="233"/>
      <c r="C369" s="234"/>
      <c r="D369" s="235" t="s">
        <v>147</v>
      </c>
      <c r="E369" s="236" t="s">
        <v>19</v>
      </c>
      <c r="F369" s="237" t="s">
        <v>417</v>
      </c>
      <c r="G369" s="234"/>
      <c r="H369" s="236" t="s">
        <v>19</v>
      </c>
      <c r="I369" s="238"/>
      <c r="J369" s="234"/>
      <c r="K369" s="234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147</v>
      </c>
      <c r="AU369" s="243" t="s">
        <v>84</v>
      </c>
      <c r="AV369" s="13" t="s">
        <v>82</v>
      </c>
      <c r="AW369" s="13" t="s">
        <v>36</v>
      </c>
      <c r="AX369" s="13" t="s">
        <v>74</v>
      </c>
      <c r="AY369" s="243" t="s">
        <v>135</v>
      </c>
    </row>
    <row r="370" s="14" customFormat="1">
      <c r="A370" s="14"/>
      <c r="B370" s="244"/>
      <c r="C370" s="245"/>
      <c r="D370" s="235" t="s">
        <v>147</v>
      </c>
      <c r="E370" s="246" t="s">
        <v>19</v>
      </c>
      <c r="F370" s="247" t="s">
        <v>82</v>
      </c>
      <c r="G370" s="245"/>
      <c r="H370" s="248">
        <v>1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147</v>
      </c>
      <c r="AU370" s="254" t="s">
        <v>84</v>
      </c>
      <c r="AV370" s="14" t="s">
        <v>84</v>
      </c>
      <c r="AW370" s="14" t="s">
        <v>36</v>
      </c>
      <c r="AX370" s="14" t="s">
        <v>74</v>
      </c>
      <c r="AY370" s="254" t="s">
        <v>135</v>
      </c>
    </row>
    <row r="371" s="15" customFormat="1">
      <c r="A371" s="15"/>
      <c r="B371" s="255"/>
      <c r="C371" s="256"/>
      <c r="D371" s="235" t="s">
        <v>147</v>
      </c>
      <c r="E371" s="257" t="s">
        <v>19</v>
      </c>
      <c r="F371" s="258" t="s">
        <v>152</v>
      </c>
      <c r="G371" s="256"/>
      <c r="H371" s="259">
        <v>1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5" t="s">
        <v>147</v>
      </c>
      <c r="AU371" s="265" t="s">
        <v>84</v>
      </c>
      <c r="AV371" s="15" t="s">
        <v>143</v>
      </c>
      <c r="AW371" s="15" t="s">
        <v>36</v>
      </c>
      <c r="AX371" s="15" t="s">
        <v>82</v>
      </c>
      <c r="AY371" s="265" t="s">
        <v>135</v>
      </c>
    </row>
    <row r="372" s="2" customFormat="1" ht="16.5" customHeight="1">
      <c r="A372" s="41"/>
      <c r="B372" s="42"/>
      <c r="C372" s="215" t="s">
        <v>596</v>
      </c>
      <c r="D372" s="215" t="s">
        <v>138</v>
      </c>
      <c r="E372" s="216" t="s">
        <v>1091</v>
      </c>
      <c r="F372" s="217" t="s">
        <v>1092</v>
      </c>
      <c r="G372" s="218" t="s">
        <v>314</v>
      </c>
      <c r="H372" s="219">
        <v>3</v>
      </c>
      <c r="I372" s="220"/>
      <c r="J372" s="221">
        <f>ROUND(I372*H372,2)</f>
        <v>0</v>
      </c>
      <c r="K372" s="217" t="s">
        <v>142</v>
      </c>
      <c r="L372" s="47"/>
      <c r="M372" s="222" t="s">
        <v>19</v>
      </c>
      <c r="N372" s="223" t="s">
        <v>45</v>
      </c>
      <c r="O372" s="87"/>
      <c r="P372" s="224">
        <f>O372*H372</f>
        <v>0</v>
      </c>
      <c r="Q372" s="224">
        <v>0.00013999999999999999</v>
      </c>
      <c r="R372" s="224">
        <f>Q372*H372</f>
        <v>0.00041999999999999996</v>
      </c>
      <c r="S372" s="224">
        <v>0</v>
      </c>
      <c r="T372" s="225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26" t="s">
        <v>278</v>
      </c>
      <c r="AT372" s="226" t="s">
        <v>138</v>
      </c>
      <c r="AU372" s="226" t="s">
        <v>84</v>
      </c>
      <c r="AY372" s="20" t="s">
        <v>135</v>
      </c>
      <c r="BE372" s="227">
        <f>IF(N372="základní",J372,0)</f>
        <v>0</v>
      </c>
      <c r="BF372" s="227">
        <f>IF(N372="snížená",J372,0)</f>
        <v>0</v>
      </c>
      <c r="BG372" s="227">
        <f>IF(N372="zákl. přenesená",J372,0)</f>
        <v>0</v>
      </c>
      <c r="BH372" s="227">
        <f>IF(N372="sníž. přenesená",J372,0)</f>
        <v>0</v>
      </c>
      <c r="BI372" s="227">
        <f>IF(N372="nulová",J372,0)</f>
        <v>0</v>
      </c>
      <c r="BJ372" s="20" t="s">
        <v>82</v>
      </c>
      <c r="BK372" s="227">
        <f>ROUND(I372*H372,2)</f>
        <v>0</v>
      </c>
      <c r="BL372" s="20" t="s">
        <v>278</v>
      </c>
      <c r="BM372" s="226" t="s">
        <v>1093</v>
      </c>
    </row>
    <row r="373" s="2" customFormat="1">
      <c r="A373" s="41"/>
      <c r="B373" s="42"/>
      <c r="C373" s="43"/>
      <c r="D373" s="228" t="s">
        <v>145</v>
      </c>
      <c r="E373" s="43"/>
      <c r="F373" s="229" t="s">
        <v>1094</v>
      </c>
      <c r="G373" s="43"/>
      <c r="H373" s="43"/>
      <c r="I373" s="230"/>
      <c r="J373" s="43"/>
      <c r="K373" s="43"/>
      <c r="L373" s="47"/>
      <c r="M373" s="231"/>
      <c r="N373" s="232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145</v>
      </c>
      <c r="AU373" s="20" t="s">
        <v>84</v>
      </c>
    </row>
    <row r="374" s="13" customFormat="1">
      <c r="A374" s="13"/>
      <c r="B374" s="233"/>
      <c r="C374" s="234"/>
      <c r="D374" s="235" t="s">
        <v>147</v>
      </c>
      <c r="E374" s="236" t="s">
        <v>19</v>
      </c>
      <c r="F374" s="237" t="s">
        <v>366</v>
      </c>
      <c r="G374" s="234"/>
      <c r="H374" s="236" t="s">
        <v>19</v>
      </c>
      <c r="I374" s="238"/>
      <c r="J374" s="234"/>
      <c r="K374" s="234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147</v>
      </c>
      <c r="AU374" s="243" t="s">
        <v>84</v>
      </c>
      <c r="AV374" s="13" t="s">
        <v>82</v>
      </c>
      <c r="AW374" s="13" t="s">
        <v>36</v>
      </c>
      <c r="AX374" s="13" t="s">
        <v>74</v>
      </c>
      <c r="AY374" s="243" t="s">
        <v>135</v>
      </c>
    </row>
    <row r="375" s="13" customFormat="1">
      <c r="A375" s="13"/>
      <c r="B375" s="233"/>
      <c r="C375" s="234"/>
      <c r="D375" s="235" t="s">
        <v>147</v>
      </c>
      <c r="E375" s="236" t="s">
        <v>19</v>
      </c>
      <c r="F375" s="237" t="s">
        <v>417</v>
      </c>
      <c r="G375" s="234"/>
      <c r="H375" s="236" t="s">
        <v>19</v>
      </c>
      <c r="I375" s="238"/>
      <c r="J375" s="234"/>
      <c r="K375" s="234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147</v>
      </c>
      <c r="AU375" s="243" t="s">
        <v>84</v>
      </c>
      <c r="AV375" s="13" t="s">
        <v>82</v>
      </c>
      <c r="AW375" s="13" t="s">
        <v>36</v>
      </c>
      <c r="AX375" s="13" t="s">
        <v>74</v>
      </c>
      <c r="AY375" s="243" t="s">
        <v>135</v>
      </c>
    </row>
    <row r="376" s="14" customFormat="1">
      <c r="A376" s="14"/>
      <c r="B376" s="244"/>
      <c r="C376" s="245"/>
      <c r="D376" s="235" t="s">
        <v>147</v>
      </c>
      <c r="E376" s="246" t="s">
        <v>19</v>
      </c>
      <c r="F376" s="247" t="s">
        <v>82</v>
      </c>
      <c r="G376" s="245"/>
      <c r="H376" s="248">
        <v>1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147</v>
      </c>
      <c r="AU376" s="254" t="s">
        <v>84</v>
      </c>
      <c r="AV376" s="14" t="s">
        <v>84</v>
      </c>
      <c r="AW376" s="14" t="s">
        <v>36</v>
      </c>
      <c r="AX376" s="14" t="s">
        <v>74</v>
      </c>
      <c r="AY376" s="254" t="s">
        <v>135</v>
      </c>
    </row>
    <row r="377" s="13" customFormat="1">
      <c r="A377" s="13"/>
      <c r="B377" s="233"/>
      <c r="C377" s="234"/>
      <c r="D377" s="235" t="s">
        <v>147</v>
      </c>
      <c r="E377" s="236" t="s">
        <v>19</v>
      </c>
      <c r="F377" s="237" t="s">
        <v>419</v>
      </c>
      <c r="G377" s="234"/>
      <c r="H377" s="236" t="s">
        <v>19</v>
      </c>
      <c r="I377" s="238"/>
      <c r="J377" s="234"/>
      <c r="K377" s="234"/>
      <c r="L377" s="239"/>
      <c r="M377" s="240"/>
      <c r="N377" s="241"/>
      <c r="O377" s="241"/>
      <c r="P377" s="241"/>
      <c r="Q377" s="241"/>
      <c r="R377" s="241"/>
      <c r="S377" s="241"/>
      <c r="T377" s="24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3" t="s">
        <v>147</v>
      </c>
      <c r="AU377" s="243" t="s">
        <v>84</v>
      </c>
      <c r="AV377" s="13" t="s">
        <v>82</v>
      </c>
      <c r="AW377" s="13" t="s">
        <v>36</v>
      </c>
      <c r="AX377" s="13" t="s">
        <v>74</v>
      </c>
      <c r="AY377" s="243" t="s">
        <v>135</v>
      </c>
    </row>
    <row r="378" s="14" customFormat="1">
      <c r="A378" s="14"/>
      <c r="B378" s="244"/>
      <c r="C378" s="245"/>
      <c r="D378" s="235" t="s">
        <v>147</v>
      </c>
      <c r="E378" s="246" t="s">
        <v>19</v>
      </c>
      <c r="F378" s="247" t="s">
        <v>82</v>
      </c>
      <c r="G378" s="245"/>
      <c r="H378" s="248">
        <v>1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4" t="s">
        <v>147</v>
      </c>
      <c r="AU378" s="254" t="s">
        <v>84</v>
      </c>
      <c r="AV378" s="14" t="s">
        <v>84</v>
      </c>
      <c r="AW378" s="14" t="s">
        <v>36</v>
      </c>
      <c r="AX378" s="14" t="s">
        <v>74</v>
      </c>
      <c r="AY378" s="254" t="s">
        <v>135</v>
      </c>
    </row>
    <row r="379" s="13" customFormat="1">
      <c r="A379" s="13"/>
      <c r="B379" s="233"/>
      <c r="C379" s="234"/>
      <c r="D379" s="235" t="s">
        <v>147</v>
      </c>
      <c r="E379" s="236" t="s">
        <v>19</v>
      </c>
      <c r="F379" s="237" t="s">
        <v>425</v>
      </c>
      <c r="G379" s="234"/>
      <c r="H379" s="236" t="s">
        <v>19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147</v>
      </c>
      <c r="AU379" s="243" t="s">
        <v>84</v>
      </c>
      <c r="AV379" s="13" t="s">
        <v>82</v>
      </c>
      <c r="AW379" s="13" t="s">
        <v>36</v>
      </c>
      <c r="AX379" s="13" t="s">
        <v>74</v>
      </c>
      <c r="AY379" s="243" t="s">
        <v>135</v>
      </c>
    </row>
    <row r="380" s="14" customFormat="1">
      <c r="A380" s="14"/>
      <c r="B380" s="244"/>
      <c r="C380" s="245"/>
      <c r="D380" s="235" t="s">
        <v>147</v>
      </c>
      <c r="E380" s="246" t="s">
        <v>19</v>
      </c>
      <c r="F380" s="247" t="s">
        <v>82</v>
      </c>
      <c r="G380" s="245"/>
      <c r="H380" s="248">
        <v>1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4" t="s">
        <v>147</v>
      </c>
      <c r="AU380" s="254" t="s">
        <v>84</v>
      </c>
      <c r="AV380" s="14" t="s">
        <v>84</v>
      </c>
      <c r="AW380" s="14" t="s">
        <v>36</v>
      </c>
      <c r="AX380" s="14" t="s">
        <v>74</v>
      </c>
      <c r="AY380" s="254" t="s">
        <v>135</v>
      </c>
    </row>
    <row r="381" s="15" customFormat="1">
      <c r="A381" s="15"/>
      <c r="B381" s="255"/>
      <c r="C381" s="256"/>
      <c r="D381" s="235" t="s">
        <v>147</v>
      </c>
      <c r="E381" s="257" t="s">
        <v>19</v>
      </c>
      <c r="F381" s="258" t="s">
        <v>152</v>
      </c>
      <c r="G381" s="256"/>
      <c r="H381" s="259">
        <v>3</v>
      </c>
      <c r="I381" s="260"/>
      <c r="J381" s="256"/>
      <c r="K381" s="256"/>
      <c r="L381" s="261"/>
      <c r="M381" s="262"/>
      <c r="N381" s="263"/>
      <c r="O381" s="263"/>
      <c r="P381" s="263"/>
      <c r="Q381" s="263"/>
      <c r="R381" s="263"/>
      <c r="S381" s="263"/>
      <c r="T381" s="26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5" t="s">
        <v>147</v>
      </c>
      <c r="AU381" s="265" t="s">
        <v>84</v>
      </c>
      <c r="AV381" s="15" t="s">
        <v>143</v>
      </c>
      <c r="AW381" s="15" t="s">
        <v>36</v>
      </c>
      <c r="AX381" s="15" t="s">
        <v>82</v>
      </c>
      <c r="AY381" s="265" t="s">
        <v>135</v>
      </c>
    </row>
    <row r="382" s="2" customFormat="1" ht="16.5" customHeight="1">
      <c r="A382" s="41"/>
      <c r="B382" s="42"/>
      <c r="C382" s="215" t="s">
        <v>601</v>
      </c>
      <c r="D382" s="215" t="s">
        <v>138</v>
      </c>
      <c r="E382" s="216" t="s">
        <v>1095</v>
      </c>
      <c r="F382" s="217" t="s">
        <v>1096</v>
      </c>
      <c r="G382" s="218" t="s">
        <v>314</v>
      </c>
      <c r="H382" s="219">
        <v>3</v>
      </c>
      <c r="I382" s="220"/>
      <c r="J382" s="221">
        <f>ROUND(I382*H382,2)</f>
        <v>0</v>
      </c>
      <c r="K382" s="217" t="s">
        <v>142</v>
      </c>
      <c r="L382" s="47"/>
      <c r="M382" s="222" t="s">
        <v>19</v>
      </c>
      <c r="N382" s="223" t="s">
        <v>45</v>
      </c>
      <c r="O382" s="87"/>
      <c r="P382" s="224">
        <f>O382*H382</f>
        <v>0</v>
      </c>
      <c r="Q382" s="224">
        <v>0.00024000000000000001</v>
      </c>
      <c r="R382" s="224">
        <f>Q382*H382</f>
        <v>0.00072000000000000005</v>
      </c>
      <c r="S382" s="224">
        <v>0</v>
      </c>
      <c r="T382" s="225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26" t="s">
        <v>278</v>
      </c>
      <c r="AT382" s="226" t="s">
        <v>138</v>
      </c>
      <c r="AU382" s="226" t="s">
        <v>84</v>
      </c>
      <c r="AY382" s="20" t="s">
        <v>135</v>
      </c>
      <c r="BE382" s="227">
        <f>IF(N382="základní",J382,0)</f>
        <v>0</v>
      </c>
      <c r="BF382" s="227">
        <f>IF(N382="snížená",J382,0)</f>
        <v>0</v>
      </c>
      <c r="BG382" s="227">
        <f>IF(N382="zákl. přenesená",J382,0)</f>
        <v>0</v>
      </c>
      <c r="BH382" s="227">
        <f>IF(N382="sníž. přenesená",J382,0)</f>
        <v>0</v>
      </c>
      <c r="BI382" s="227">
        <f>IF(N382="nulová",J382,0)</f>
        <v>0</v>
      </c>
      <c r="BJ382" s="20" t="s">
        <v>82</v>
      </c>
      <c r="BK382" s="227">
        <f>ROUND(I382*H382,2)</f>
        <v>0</v>
      </c>
      <c r="BL382" s="20" t="s">
        <v>278</v>
      </c>
      <c r="BM382" s="226" t="s">
        <v>1097</v>
      </c>
    </row>
    <row r="383" s="2" customFormat="1">
      <c r="A383" s="41"/>
      <c r="B383" s="42"/>
      <c r="C383" s="43"/>
      <c r="D383" s="228" t="s">
        <v>145</v>
      </c>
      <c r="E383" s="43"/>
      <c r="F383" s="229" t="s">
        <v>1098</v>
      </c>
      <c r="G383" s="43"/>
      <c r="H383" s="43"/>
      <c r="I383" s="230"/>
      <c r="J383" s="43"/>
      <c r="K383" s="43"/>
      <c r="L383" s="47"/>
      <c r="M383" s="231"/>
      <c r="N383" s="232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145</v>
      </c>
      <c r="AU383" s="20" t="s">
        <v>84</v>
      </c>
    </row>
    <row r="384" s="13" customFormat="1">
      <c r="A384" s="13"/>
      <c r="B384" s="233"/>
      <c r="C384" s="234"/>
      <c r="D384" s="235" t="s">
        <v>147</v>
      </c>
      <c r="E384" s="236" t="s">
        <v>19</v>
      </c>
      <c r="F384" s="237" t="s">
        <v>366</v>
      </c>
      <c r="G384" s="234"/>
      <c r="H384" s="236" t="s">
        <v>19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147</v>
      </c>
      <c r="AU384" s="243" t="s">
        <v>84</v>
      </c>
      <c r="AV384" s="13" t="s">
        <v>82</v>
      </c>
      <c r="AW384" s="13" t="s">
        <v>36</v>
      </c>
      <c r="AX384" s="13" t="s">
        <v>74</v>
      </c>
      <c r="AY384" s="243" t="s">
        <v>135</v>
      </c>
    </row>
    <row r="385" s="13" customFormat="1">
      <c r="A385" s="13"/>
      <c r="B385" s="233"/>
      <c r="C385" s="234"/>
      <c r="D385" s="235" t="s">
        <v>147</v>
      </c>
      <c r="E385" s="236" t="s">
        <v>19</v>
      </c>
      <c r="F385" s="237" t="s">
        <v>417</v>
      </c>
      <c r="G385" s="234"/>
      <c r="H385" s="236" t="s">
        <v>19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147</v>
      </c>
      <c r="AU385" s="243" t="s">
        <v>84</v>
      </c>
      <c r="AV385" s="13" t="s">
        <v>82</v>
      </c>
      <c r="AW385" s="13" t="s">
        <v>36</v>
      </c>
      <c r="AX385" s="13" t="s">
        <v>74</v>
      </c>
      <c r="AY385" s="243" t="s">
        <v>135</v>
      </c>
    </row>
    <row r="386" s="14" customFormat="1">
      <c r="A386" s="14"/>
      <c r="B386" s="244"/>
      <c r="C386" s="245"/>
      <c r="D386" s="235" t="s">
        <v>147</v>
      </c>
      <c r="E386" s="246" t="s">
        <v>19</v>
      </c>
      <c r="F386" s="247" t="s">
        <v>82</v>
      </c>
      <c r="G386" s="245"/>
      <c r="H386" s="248">
        <v>1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147</v>
      </c>
      <c r="AU386" s="254" t="s">
        <v>84</v>
      </c>
      <c r="AV386" s="14" t="s">
        <v>84</v>
      </c>
      <c r="AW386" s="14" t="s">
        <v>36</v>
      </c>
      <c r="AX386" s="14" t="s">
        <v>74</v>
      </c>
      <c r="AY386" s="254" t="s">
        <v>135</v>
      </c>
    </row>
    <row r="387" s="13" customFormat="1">
      <c r="A387" s="13"/>
      <c r="B387" s="233"/>
      <c r="C387" s="234"/>
      <c r="D387" s="235" t="s">
        <v>147</v>
      </c>
      <c r="E387" s="236" t="s">
        <v>19</v>
      </c>
      <c r="F387" s="237" t="s">
        <v>419</v>
      </c>
      <c r="G387" s="234"/>
      <c r="H387" s="236" t="s">
        <v>19</v>
      </c>
      <c r="I387" s="238"/>
      <c r="J387" s="234"/>
      <c r="K387" s="234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147</v>
      </c>
      <c r="AU387" s="243" t="s">
        <v>84</v>
      </c>
      <c r="AV387" s="13" t="s">
        <v>82</v>
      </c>
      <c r="AW387" s="13" t="s">
        <v>36</v>
      </c>
      <c r="AX387" s="13" t="s">
        <v>74</v>
      </c>
      <c r="AY387" s="243" t="s">
        <v>135</v>
      </c>
    </row>
    <row r="388" s="14" customFormat="1">
      <c r="A388" s="14"/>
      <c r="B388" s="244"/>
      <c r="C388" s="245"/>
      <c r="D388" s="235" t="s">
        <v>147</v>
      </c>
      <c r="E388" s="246" t="s">
        <v>19</v>
      </c>
      <c r="F388" s="247" t="s">
        <v>82</v>
      </c>
      <c r="G388" s="245"/>
      <c r="H388" s="248">
        <v>1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147</v>
      </c>
      <c r="AU388" s="254" t="s">
        <v>84</v>
      </c>
      <c r="AV388" s="14" t="s">
        <v>84</v>
      </c>
      <c r="AW388" s="14" t="s">
        <v>36</v>
      </c>
      <c r="AX388" s="14" t="s">
        <v>74</v>
      </c>
      <c r="AY388" s="254" t="s">
        <v>135</v>
      </c>
    </row>
    <row r="389" s="13" customFormat="1">
      <c r="A389" s="13"/>
      <c r="B389" s="233"/>
      <c r="C389" s="234"/>
      <c r="D389" s="235" t="s">
        <v>147</v>
      </c>
      <c r="E389" s="236" t="s">
        <v>19</v>
      </c>
      <c r="F389" s="237" t="s">
        <v>425</v>
      </c>
      <c r="G389" s="234"/>
      <c r="H389" s="236" t="s">
        <v>19</v>
      </c>
      <c r="I389" s="238"/>
      <c r="J389" s="234"/>
      <c r="K389" s="234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147</v>
      </c>
      <c r="AU389" s="243" t="s">
        <v>84</v>
      </c>
      <c r="AV389" s="13" t="s">
        <v>82</v>
      </c>
      <c r="AW389" s="13" t="s">
        <v>36</v>
      </c>
      <c r="AX389" s="13" t="s">
        <v>74</v>
      </c>
      <c r="AY389" s="243" t="s">
        <v>135</v>
      </c>
    </row>
    <row r="390" s="14" customFormat="1">
      <c r="A390" s="14"/>
      <c r="B390" s="244"/>
      <c r="C390" s="245"/>
      <c r="D390" s="235" t="s">
        <v>147</v>
      </c>
      <c r="E390" s="246" t="s">
        <v>19</v>
      </c>
      <c r="F390" s="247" t="s">
        <v>82</v>
      </c>
      <c r="G390" s="245"/>
      <c r="H390" s="248">
        <v>1</v>
      </c>
      <c r="I390" s="249"/>
      <c r="J390" s="245"/>
      <c r="K390" s="245"/>
      <c r="L390" s="250"/>
      <c r="M390" s="251"/>
      <c r="N390" s="252"/>
      <c r="O390" s="252"/>
      <c r="P390" s="252"/>
      <c r="Q390" s="252"/>
      <c r="R390" s="252"/>
      <c r="S390" s="252"/>
      <c r="T390" s="25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4" t="s">
        <v>147</v>
      </c>
      <c r="AU390" s="254" t="s">
        <v>84</v>
      </c>
      <c r="AV390" s="14" t="s">
        <v>84</v>
      </c>
      <c r="AW390" s="14" t="s">
        <v>36</v>
      </c>
      <c r="AX390" s="14" t="s">
        <v>74</v>
      </c>
      <c r="AY390" s="254" t="s">
        <v>135</v>
      </c>
    </row>
    <row r="391" s="15" customFormat="1">
      <c r="A391" s="15"/>
      <c r="B391" s="255"/>
      <c r="C391" s="256"/>
      <c r="D391" s="235" t="s">
        <v>147</v>
      </c>
      <c r="E391" s="257" t="s">
        <v>19</v>
      </c>
      <c r="F391" s="258" t="s">
        <v>152</v>
      </c>
      <c r="G391" s="256"/>
      <c r="H391" s="259">
        <v>3</v>
      </c>
      <c r="I391" s="260"/>
      <c r="J391" s="256"/>
      <c r="K391" s="256"/>
      <c r="L391" s="261"/>
      <c r="M391" s="262"/>
      <c r="N391" s="263"/>
      <c r="O391" s="263"/>
      <c r="P391" s="263"/>
      <c r="Q391" s="263"/>
      <c r="R391" s="263"/>
      <c r="S391" s="263"/>
      <c r="T391" s="264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5" t="s">
        <v>147</v>
      </c>
      <c r="AU391" s="265" t="s">
        <v>84</v>
      </c>
      <c r="AV391" s="15" t="s">
        <v>143</v>
      </c>
      <c r="AW391" s="15" t="s">
        <v>36</v>
      </c>
      <c r="AX391" s="15" t="s">
        <v>82</v>
      </c>
      <c r="AY391" s="265" t="s">
        <v>135</v>
      </c>
    </row>
    <row r="392" s="2" customFormat="1" ht="24.15" customHeight="1">
      <c r="A392" s="41"/>
      <c r="B392" s="42"/>
      <c r="C392" s="215" t="s">
        <v>608</v>
      </c>
      <c r="D392" s="215" t="s">
        <v>138</v>
      </c>
      <c r="E392" s="216" t="s">
        <v>1099</v>
      </c>
      <c r="F392" s="217" t="s">
        <v>1100</v>
      </c>
      <c r="G392" s="218" t="s">
        <v>270</v>
      </c>
      <c r="H392" s="219">
        <v>0.221</v>
      </c>
      <c r="I392" s="220"/>
      <c r="J392" s="221">
        <f>ROUND(I392*H392,2)</f>
        <v>0</v>
      </c>
      <c r="K392" s="217" t="s">
        <v>142</v>
      </c>
      <c r="L392" s="47"/>
      <c r="M392" s="222" t="s">
        <v>19</v>
      </c>
      <c r="N392" s="223" t="s">
        <v>45</v>
      </c>
      <c r="O392" s="87"/>
      <c r="P392" s="224">
        <f>O392*H392</f>
        <v>0</v>
      </c>
      <c r="Q392" s="224">
        <v>0</v>
      </c>
      <c r="R392" s="224">
        <f>Q392*H392</f>
        <v>0</v>
      </c>
      <c r="S392" s="224">
        <v>0</v>
      </c>
      <c r="T392" s="225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26" t="s">
        <v>278</v>
      </c>
      <c r="AT392" s="226" t="s">
        <v>138</v>
      </c>
      <c r="AU392" s="226" t="s">
        <v>84</v>
      </c>
      <c r="AY392" s="20" t="s">
        <v>135</v>
      </c>
      <c r="BE392" s="227">
        <f>IF(N392="základní",J392,0)</f>
        <v>0</v>
      </c>
      <c r="BF392" s="227">
        <f>IF(N392="snížená",J392,0)</f>
        <v>0</v>
      </c>
      <c r="BG392" s="227">
        <f>IF(N392="zákl. přenesená",J392,0)</f>
        <v>0</v>
      </c>
      <c r="BH392" s="227">
        <f>IF(N392="sníž. přenesená",J392,0)</f>
        <v>0</v>
      </c>
      <c r="BI392" s="227">
        <f>IF(N392="nulová",J392,0)</f>
        <v>0</v>
      </c>
      <c r="BJ392" s="20" t="s">
        <v>82</v>
      </c>
      <c r="BK392" s="227">
        <f>ROUND(I392*H392,2)</f>
        <v>0</v>
      </c>
      <c r="BL392" s="20" t="s">
        <v>278</v>
      </c>
      <c r="BM392" s="226" t="s">
        <v>1101</v>
      </c>
    </row>
    <row r="393" s="2" customFormat="1">
      <c r="A393" s="41"/>
      <c r="B393" s="42"/>
      <c r="C393" s="43"/>
      <c r="D393" s="228" t="s">
        <v>145</v>
      </c>
      <c r="E393" s="43"/>
      <c r="F393" s="229" t="s">
        <v>1102</v>
      </c>
      <c r="G393" s="43"/>
      <c r="H393" s="43"/>
      <c r="I393" s="230"/>
      <c r="J393" s="43"/>
      <c r="K393" s="43"/>
      <c r="L393" s="47"/>
      <c r="M393" s="231"/>
      <c r="N393" s="232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145</v>
      </c>
      <c r="AU393" s="20" t="s">
        <v>84</v>
      </c>
    </row>
    <row r="394" s="12" customFormat="1" ht="22.8" customHeight="1">
      <c r="A394" s="12"/>
      <c r="B394" s="199"/>
      <c r="C394" s="200"/>
      <c r="D394" s="201" t="s">
        <v>73</v>
      </c>
      <c r="E394" s="213" t="s">
        <v>1103</v>
      </c>
      <c r="F394" s="213" t="s">
        <v>1104</v>
      </c>
      <c r="G394" s="200"/>
      <c r="H394" s="200"/>
      <c r="I394" s="203"/>
      <c r="J394" s="214">
        <f>BK394</f>
        <v>0</v>
      </c>
      <c r="K394" s="200"/>
      <c r="L394" s="205"/>
      <c r="M394" s="206"/>
      <c r="N394" s="207"/>
      <c r="O394" s="207"/>
      <c r="P394" s="208">
        <f>SUM(P395:P432)</f>
        <v>0</v>
      </c>
      <c r="Q394" s="207"/>
      <c r="R394" s="208">
        <f>SUM(R395:R432)</f>
        <v>0.069200000000000012</v>
      </c>
      <c r="S394" s="207"/>
      <c r="T394" s="209">
        <f>SUM(T395:T432)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10" t="s">
        <v>84</v>
      </c>
      <c r="AT394" s="211" t="s">
        <v>73</v>
      </c>
      <c r="AU394" s="211" t="s">
        <v>82</v>
      </c>
      <c r="AY394" s="210" t="s">
        <v>135</v>
      </c>
      <c r="BK394" s="212">
        <f>SUM(BK395:BK432)</f>
        <v>0</v>
      </c>
    </row>
    <row r="395" s="2" customFormat="1" ht="24.15" customHeight="1">
      <c r="A395" s="41"/>
      <c r="B395" s="42"/>
      <c r="C395" s="215" t="s">
        <v>615</v>
      </c>
      <c r="D395" s="215" t="s">
        <v>138</v>
      </c>
      <c r="E395" s="216" t="s">
        <v>1105</v>
      </c>
      <c r="F395" s="217" t="s">
        <v>1106</v>
      </c>
      <c r="G395" s="218" t="s">
        <v>303</v>
      </c>
      <c r="H395" s="219">
        <v>4</v>
      </c>
      <c r="I395" s="220"/>
      <c r="J395" s="221">
        <f>ROUND(I395*H395,2)</f>
        <v>0</v>
      </c>
      <c r="K395" s="217" t="s">
        <v>142</v>
      </c>
      <c r="L395" s="47"/>
      <c r="M395" s="222" t="s">
        <v>19</v>
      </c>
      <c r="N395" s="223" t="s">
        <v>45</v>
      </c>
      <c r="O395" s="87"/>
      <c r="P395" s="224">
        <f>O395*H395</f>
        <v>0</v>
      </c>
      <c r="Q395" s="224">
        <v>0.016650000000000002</v>
      </c>
      <c r="R395" s="224">
        <f>Q395*H395</f>
        <v>0.066600000000000006</v>
      </c>
      <c r="S395" s="224">
        <v>0</v>
      </c>
      <c r="T395" s="225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6" t="s">
        <v>278</v>
      </c>
      <c r="AT395" s="226" t="s">
        <v>138</v>
      </c>
      <c r="AU395" s="226" t="s">
        <v>84</v>
      </c>
      <c r="AY395" s="20" t="s">
        <v>135</v>
      </c>
      <c r="BE395" s="227">
        <f>IF(N395="základní",J395,0)</f>
        <v>0</v>
      </c>
      <c r="BF395" s="227">
        <f>IF(N395="snížená",J395,0)</f>
        <v>0</v>
      </c>
      <c r="BG395" s="227">
        <f>IF(N395="zákl. přenesená",J395,0)</f>
        <v>0</v>
      </c>
      <c r="BH395" s="227">
        <f>IF(N395="sníž. přenesená",J395,0)</f>
        <v>0</v>
      </c>
      <c r="BI395" s="227">
        <f>IF(N395="nulová",J395,0)</f>
        <v>0</v>
      </c>
      <c r="BJ395" s="20" t="s">
        <v>82</v>
      </c>
      <c r="BK395" s="227">
        <f>ROUND(I395*H395,2)</f>
        <v>0</v>
      </c>
      <c r="BL395" s="20" t="s">
        <v>278</v>
      </c>
      <c r="BM395" s="226" t="s">
        <v>1107</v>
      </c>
    </row>
    <row r="396" s="2" customFormat="1">
      <c r="A396" s="41"/>
      <c r="B396" s="42"/>
      <c r="C396" s="43"/>
      <c r="D396" s="228" t="s">
        <v>145</v>
      </c>
      <c r="E396" s="43"/>
      <c r="F396" s="229" t="s">
        <v>1108</v>
      </c>
      <c r="G396" s="43"/>
      <c r="H396" s="43"/>
      <c r="I396" s="230"/>
      <c r="J396" s="43"/>
      <c r="K396" s="43"/>
      <c r="L396" s="47"/>
      <c r="M396" s="231"/>
      <c r="N396" s="232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145</v>
      </c>
      <c r="AU396" s="20" t="s">
        <v>84</v>
      </c>
    </row>
    <row r="397" s="13" customFormat="1">
      <c r="A397" s="13"/>
      <c r="B397" s="233"/>
      <c r="C397" s="234"/>
      <c r="D397" s="235" t="s">
        <v>147</v>
      </c>
      <c r="E397" s="236" t="s">
        <v>19</v>
      </c>
      <c r="F397" s="237" t="s">
        <v>366</v>
      </c>
      <c r="G397" s="234"/>
      <c r="H397" s="236" t="s">
        <v>19</v>
      </c>
      <c r="I397" s="238"/>
      <c r="J397" s="234"/>
      <c r="K397" s="234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147</v>
      </c>
      <c r="AU397" s="243" t="s">
        <v>84</v>
      </c>
      <c r="AV397" s="13" t="s">
        <v>82</v>
      </c>
      <c r="AW397" s="13" t="s">
        <v>36</v>
      </c>
      <c r="AX397" s="13" t="s">
        <v>74</v>
      </c>
      <c r="AY397" s="243" t="s">
        <v>135</v>
      </c>
    </row>
    <row r="398" s="13" customFormat="1">
      <c r="A398" s="13"/>
      <c r="B398" s="233"/>
      <c r="C398" s="234"/>
      <c r="D398" s="235" t="s">
        <v>147</v>
      </c>
      <c r="E398" s="236" t="s">
        <v>19</v>
      </c>
      <c r="F398" s="237" t="s">
        <v>436</v>
      </c>
      <c r="G398" s="234"/>
      <c r="H398" s="236" t="s">
        <v>19</v>
      </c>
      <c r="I398" s="238"/>
      <c r="J398" s="234"/>
      <c r="K398" s="234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147</v>
      </c>
      <c r="AU398" s="243" t="s">
        <v>84</v>
      </c>
      <c r="AV398" s="13" t="s">
        <v>82</v>
      </c>
      <c r="AW398" s="13" t="s">
        <v>36</v>
      </c>
      <c r="AX398" s="13" t="s">
        <v>74</v>
      </c>
      <c r="AY398" s="243" t="s">
        <v>135</v>
      </c>
    </row>
    <row r="399" s="14" customFormat="1">
      <c r="A399" s="14"/>
      <c r="B399" s="244"/>
      <c r="C399" s="245"/>
      <c r="D399" s="235" t="s">
        <v>147</v>
      </c>
      <c r="E399" s="246" t="s">
        <v>19</v>
      </c>
      <c r="F399" s="247" t="s">
        <v>82</v>
      </c>
      <c r="G399" s="245"/>
      <c r="H399" s="248">
        <v>1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4" t="s">
        <v>147</v>
      </c>
      <c r="AU399" s="254" t="s">
        <v>84</v>
      </c>
      <c r="AV399" s="14" t="s">
        <v>84</v>
      </c>
      <c r="AW399" s="14" t="s">
        <v>36</v>
      </c>
      <c r="AX399" s="14" t="s">
        <v>74</v>
      </c>
      <c r="AY399" s="254" t="s">
        <v>135</v>
      </c>
    </row>
    <row r="400" s="13" customFormat="1">
      <c r="A400" s="13"/>
      <c r="B400" s="233"/>
      <c r="C400" s="234"/>
      <c r="D400" s="235" t="s">
        <v>147</v>
      </c>
      <c r="E400" s="236" t="s">
        <v>19</v>
      </c>
      <c r="F400" s="237" t="s">
        <v>438</v>
      </c>
      <c r="G400" s="234"/>
      <c r="H400" s="236" t="s">
        <v>19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147</v>
      </c>
      <c r="AU400" s="243" t="s">
        <v>84</v>
      </c>
      <c r="AV400" s="13" t="s">
        <v>82</v>
      </c>
      <c r="AW400" s="13" t="s">
        <v>36</v>
      </c>
      <c r="AX400" s="13" t="s">
        <v>74</v>
      </c>
      <c r="AY400" s="243" t="s">
        <v>135</v>
      </c>
    </row>
    <row r="401" s="14" customFormat="1">
      <c r="A401" s="14"/>
      <c r="B401" s="244"/>
      <c r="C401" s="245"/>
      <c r="D401" s="235" t="s">
        <v>147</v>
      </c>
      <c r="E401" s="246" t="s">
        <v>19</v>
      </c>
      <c r="F401" s="247" t="s">
        <v>82</v>
      </c>
      <c r="G401" s="245"/>
      <c r="H401" s="248">
        <v>1</v>
      </c>
      <c r="I401" s="249"/>
      <c r="J401" s="245"/>
      <c r="K401" s="245"/>
      <c r="L401" s="250"/>
      <c r="M401" s="251"/>
      <c r="N401" s="252"/>
      <c r="O401" s="252"/>
      <c r="P401" s="252"/>
      <c r="Q401" s="252"/>
      <c r="R401" s="252"/>
      <c r="S401" s="252"/>
      <c r="T401" s="25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4" t="s">
        <v>147</v>
      </c>
      <c r="AU401" s="254" t="s">
        <v>84</v>
      </c>
      <c r="AV401" s="14" t="s">
        <v>84</v>
      </c>
      <c r="AW401" s="14" t="s">
        <v>36</v>
      </c>
      <c r="AX401" s="14" t="s">
        <v>74</v>
      </c>
      <c r="AY401" s="254" t="s">
        <v>135</v>
      </c>
    </row>
    <row r="402" s="13" customFormat="1">
      <c r="A402" s="13"/>
      <c r="B402" s="233"/>
      <c r="C402" s="234"/>
      <c r="D402" s="235" t="s">
        <v>147</v>
      </c>
      <c r="E402" s="236" t="s">
        <v>19</v>
      </c>
      <c r="F402" s="237" t="s">
        <v>469</v>
      </c>
      <c r="G402" s="234"/>
      <c r="H402" s="236" t="s">
        <v>19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147</v>
      </c>
      <c r="AU402" s="243" t="s">
        <v>84</v>
      </c>
      <c r="AV402" s="13" t="s">
        <v>82</v>
      </c>
      <c r="AW402" s="13" t="s">
        <v>36</v>
      </c>
      <c r="AX402" s="13" t="s">
        <v>74</v>
      </c>
      <c r="AY402" s="243" t="s">
        <v>135</v>
      </c>
    </row>
    <row r="403" s="14" customFormat="1">
      <c r="A403" s="14"/>
      <c r="B403" s="244"/>
      <c r="C403" s="245"/>
      <c r="D403" s="235" t="s">
        <v>147</v>
      </c>
      <c r="E403" s="246" t="s">
        <v>19</v>
      </c>
      <c r="F403" s="247" t="s">
        <v>82</v>
      </c>
      <c r="G403" s="245"/>
      <c r="H403" s="248">
        <v>1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147</v>
      </c>
      <c r="AU403" s="254" t="s">
        <v>84</v>
      </c>
      <c r="AV403" s="14" t="s">
        <v>84</v>
      </c>
      <c r="AW403" s="14" t="s">
        <v>36</v>
      </c>
      <c r="AX403" s="14" t="s">
        <v>74</v>
      </c>
      <c r="AY403" s="254" t="s">
        <v>135</v>
      </c>
    </row>
    <row r="404" s="13" customFormat="1">
      <c r="A404" s="13"/>
      <c r="B404" s="233"/>
      <c r="C404" s="234"/>
      <c r="D404" s="235" t="s">
        <v>147</v>
      </c>
      <c r="E404" s="236" t="s">
        <v>19</v>
      </c>
      <c r="F404" s="237" t="s">
        <v>425</v>
      </c>
      <c r="G404" s="234"/>
      <c r="H404" s="236" t="s">
        <v>19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147</v>
      </c>
      <c r="AU404" s="243" t="s">
        <v>84</v>
      </c>
      <c r="AV404" s="13" t="s">
        <v>82</v>
      </c>
      <c r="AW404" s="13" t="s">
        <v>36</v>
      </c>
      <c r="AX404" s="13" t="s">
        <v>74</v>
      </c>
      <c r="AY404" s="243" t="s">
        <v>135</v>
      </c>
    </row>
    <row r="405" s="14" customFormat="1">
      <c r="A405" s="14"/>
      <c r="B405" s="244"/>
      <c r="C405" s="245"/>
      <c r="D405" s="235" t="s">
        <v>147</v>
      </c>
      <c r="E405" s="246" t="s">
        <v>19</v>
      </c>
      <c r="F405" s="247" t="s">
        <v>82</v>
      </c>
      <c r="G405" s="245"/>
      <c r="H405" s="248">
        <v>1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147</v>
      </c>
      <c r="AU405" s="254" t="s">
        <v>84</v>
      </c>
      <c r="AV405" s="14" t="s">
        <v>84</v>
      </c>
      <c r="AW405" s="14" t="s">
        <v>36</v>
      </c>
      <c r="AX405" s="14" t="s">
        <v>74</v>
      </c>
      <c r="AY405" s="254" t="s">
        <v>135</v>
      </c>
    </row>
    <row r="406" s="15" customFormat="1">
      <c r="A406" s="15"/>
      <c r="B406" s="255"/>
      <c r="C406" s="256"/>
      <c r="D406" s="235" t="s">
        <v>147</v>
      </c>
      <c r="E406" s="257" t="s">
        <v>19</v>
      </c>
      <c r="F406" s="258" t="s">
        <v>152</v>
      </c>
      <c r="G406" s="256"/>
      <c r="H406" s="259">
        <v>4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147</v>
      </c>
      <c r="AU406" s="265" t="s">
        <v>84</v>
      </c>
      <c r="AV406" s="15" t="s">
        <v>143</v>
      </c>
      <c r="AW406" s="15" t="s">
        <v>36</v>
      </c>
      <c r="AX406" s="15" t="s">
        <v>82</v>
      </c>
      <c r="AY406" s="265" t="s">
        <v>135</v>
      </c>
    </row>
    <row r="407" s="2" customFormat="1" ht="16.5" customHeight="1">
      <c r="A407" s="41"/>
      <c r="B407" s="42"/>
      <c r="C407" s="215" t="s">
        <v>622</v>
      </c>
      <c r="D407" s="215" t="s">
        <v>138</v>
      </c>
      <c r="E407" s="216" t="s">
        <v>1109</v>
      </c>
      <c r="F407" s="217" t="s">
        <v>1110</v>
      </c>
      <c r="G407" s="218" t="s">
        <v>303</v>
      </c>
      <c r="H407" s="219">
        <v>4</v>
      </c>
      <c r="I407" s="220"/>
      <c r="J407" s="221">
        <f>ROUND(I407*H407,2)</f>
        <v>0</v>
      </c>
      <c r="K407" s="217" t="s">
        <v>142</v>
      </c>
      <c r="L407" s="47"/>
      <c r="M407" s="222" t="s">
        <v>19</v>
      </c>
      <c r="N407" s="223" t="s">
        <v>45</v>
      </c>
      <c r="O407" s="87"/>
      <c r="P407" s="224">
        <f>O407*H407</f>
        <v>0</v>
      </c>
      <c r="Q407" s="224">
        <v>0.00014999999999999999</v>
      </c>
      <c r="R407" s="224">
        <f>Q407*H407</f>
        <v>0.00059999999999999995</v>
      </c>
      <c r="S407" s="224">
        <v>0</v>
      </c>
      <c r="T407" s="225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26" t="s">
        <v>278</v>
      </c>
      <c r="AT407" s="226" t="s">
        <v>138</v>
      </c>
      <c r="AU407" s="226" t="s">
        <v>84</v>
      </c>
      <c r="AY407" s="20" t="s">
        <v>135</v>
      </c>
      <c r="BE407" s="227">
        <f>IF(N407="základní",J407,0)</f>
        <v>0</v>
      </c>
      <c r="BF407" s="227">
        <f>IF(N407="snížená",J407,0)</f>
        <v>0</v>
      </c>
      <c r="BG407" s="227">
        <f>IF(N407="zákl. přenesená",J407,0)</f>
        <v>0</v>
      </c>
      <c r="BH407" s="227">
        <f>IF(N407="sníž. přenesená",J407,0)</f>
        <v>0</v>
      </c>
      <c r="BI407" s="227">
        <f>IF(N407="nulová",J407,0)</f>
        <v>0</v>
      </c>
      <c r="BJ407" s="20" t="s">
        <v>82</v>
      </c>
      <c r="BK407" s="227">
        <f>ROUND(I407*H407,2)</f>
        <v>0</v>
      </c>
      <c r="BL407" s="20" t="s">
        <v>278</v>
      </c>
      <c r="BM407" s="226" t="s">
        <v>1111</v>
      </c>
    </row>
    <row r="408" s="2" customFormat="1">
      <c r="A408" s="41"/>
      <c r="B408" s="42"/>
      <c r="C408" s="43"/>
      <c r="D408" s="228" t="s">
        <v>145</v>
      </c>
      <c r="E408" s="43"/>
      <c r="F408" s="229" t="s">
        <v>1112</v>
      </c>
      <c r="G408" s="43"/>
      <c r="H408" s="43"/>
      <c r="I408" s="230"/>
      <c r="J408" s="43"/>
      <c r="K408" s="43"/>
      <c r="L408" s="47"/>
      <c r="M408" s="231"/>
      <c r="N408" s="232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145</v>
      </c>
      <c r="AU408" s="20" t="s">
        <v>84</v>
      </c>
    </row>
    <row r="409" s="13" customFormat="1">
      <c r="A409" s="13"/>
      <c r="B409" s="233"/>
      <c r="C409" s="234"/>
      <c r="D409" s="235" t="s">
        <v>147</v>
      </c>
      <c r="E409" s="236" t="s">
        <v>19</v>
      </c>
      <c r="F409" s="237" t="s">
        <v>366</v>
      </c>
      <c r="G409" s="234"/>
      <c r="H409" s="236" t="s">
        <v>19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147</v>
      </c>
      <c r="AU409" s="243" t="s">
        <v>84</v>
      </c>
      <c r="AV409" s="13" t="s">
        <v>82</v>
      </c>
      <c r="AW409" s="13" t="s">
        <v>36</v>
      </c>
      <c r="AX409" s="13" t="s">
        <v>74</v>
      </c>
      <c r="AY409" s="243" t="s">
        <v>135</v>
      </c>
    </row>
    <row r="410" s="13" customFormat="1">
      <c r="A410" s="13"/>
      <c r="B410" s="233"/>
      <c r="C410" s="234"/>
      <c r="D410" s="235" t="s">
        <v>147</v>
      </c>
      <c r="E410" s="236" t="s">
        <v>19</v>
      </c>
      <c r="F410" s="237" t="s">
        <v>436</v>
      </c>
      <c r="G410" s="234"/>
      <c r="H410" s="236" t="s">
        <v>19</v>
      </c>
      <c r="I410" s="238"/>
      <c r="J410" s="234"/>
      <c r="K410" s="234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147</v>
      </c>
      <c r="AU410" s="243" t="s">
        <v>84</v>
      </c>
      <c r="AV410" s="13" t="s">
        <v>82</v>
      </c>
      <c r="AW410" s="13" t="s">
        <v>36</v>
      </c>
      <c r="AX410" s="13" t="s">
        <v>74</v>
      </c>
      <c r="AY410" s="243" t="s">
        <v>135</v>
      </c>
    </row>
    <row r="411" s="14" customFormat="1">
      <c r="A411" s="14"/>
      <c r="B411" s="244"/>
      <c r="C411" s="245"/>
      <c r="D411" s="235" t="s">
        <v>147</v>
      </c>
      <c r="E411" s="246" t="s">
        <v>19</v>
      </c>
      <c r="F411" s="247" t="s">
        <v>82</v>
      </c>
      <c r="G411" s="245"/>
      <c r="H411" s="248">
        <v>1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4" t="s">
        <v>147</v>
      </c>
      <c r="AU411" s="254" t="s">
        <v>84</v>
      </c>
      <c r="AV411" s="14" t="s">
        <v>84</v>
      </c>
      <c r="AW411" s="14" t="s">
        <v>36</v>
      </c>
      <c r="AX411" s="14" t="s">
        <v>74</v>
      </c>
      <c r="AY411" s="254" t="s">
        <v>135</v>
      </c>
    </row>
    <row r="412" s="13" customFormat="1">
      <c r="A412" s="13"/>
      <c r="B412" s="233"/>
      <c r="C412" s="234"/>
      <c r="D412" s="235" t="s">
        <v>147</v>
      </c>
      <c r="E412" s="236" t="s">
        <v>19</v>
      </c>
      <c r="F412" s="237" t="s">
        <v>438</v>
      </c>
      <c r="G412" s="234"/>
      <c r="H412" s="236" t="s">
        <v>19</v>
      </c>
      <c r="I412" s="238"/>
      <c r="J412" s="234"/>
      <c r="K412" s="234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147</v>
      </c>
      <c r="AU412" s="243" t="s">
        <v>84</v>
      </c>
      <c r="AV412" s="13" t="s">
        <v>82</v>
      </c>
      <c r="AW412" s="13" t="s">
        <v>36</v>
      </c>
      <c r="AX412" s="13" t="s">
        <v>74</v>
      </c>
      <c r="AY412" s="243" t="s">
        <v>135</v>
      </c>
    </row>
    <row r="413" s="14" customFormat="1">
      <c r="A413" s="14"/>
      <c r="B413" s="244"/>
      <c r="C413" s="245"/>
      <c r="D413" s="235" t="s">
        <v>147</v>
      </c>
      <c r="E413" s="246" t="s">
        <v>19</v>
      </c>
      <c r="F413" s="247" t="s">
        <v>82</v>
      </c>
      <c r="G413" s="245"/>
      <c r="H413" s="248">
        <v>1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147</v>
      </c>
      <c r="AU413" s="254" t="s">
        <v>84</v>
      </c>
      <c r="AV413" s="14" t="s">
        <v>84</v>
      </c>
      <c r="AW413" s="14" t="s">
        <v>36</v>
      </c>
      <c r="AX413" s="14" t="s">
        <v>74</v>
      </c>
      <c r="AY413" s="254" t="s">
        <v>135</v>
      </c>
    </row>
    <row r="414" s="13" customFormat="1">
      <c r="A414" s="13"/>
      <c r="B414" s="233"/>
      <c r="C414" s="234"/>
      <c r="D414" s="235" t="s">
        <v>147</v>
      </c>
      <c r="E414" s="236" t="s">
        <v>19</v>
      </c>
      <c r="F414" s="237" t="s">
        <v>469</v>
      </c>
      <c r="G414" s="234"/>
      <c r="H414" s="236" t="s">
        <v>19</v>
      </c>
      <c r="I414" s="238"/>
      <c r="J414" s="234"/>
      <c r="K414" s="234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147</v>
      </c>
      <c r="AU414" s="243" t="s">
        <v>84</v>
      </c>
      <c r="AV414" s="13" t="s">
        <v>82</v>
      </c>
      <c r="AW414" s="13" t="s">
        <v>36</v>
      </c>
      <c r="AX414" s="13" t="s">
        <v>74</v>
      </c>
      <c r="AY414" s="243" t="s">
        <v>135</v>
      </c>
    </row>
    <row r="415" s="14" customFormat="1">
      <c r="A415" s="14"/>
      <c r="B415" s="244"/>
      <c r="C415" s="245"/>
      <c r="D415" s="235" t="s">
        <v>147</v>
      </c>
      <c r="E415" s="246" t="s">
        <v>19</v>
      </c>
      <c r="F415" s="247" t="s">
        <v>82</v>
      </c>
      <c r="G415" s="245"/>
      <c r="H415" s="248">
        <v>1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4" t="s">
        <v>147</v>
      </c>
      <c r="AU415" s="254" t="s">
        <v>84</v>
      </c>
      <c r="AV415" s="14" t="s">
        <v>84</v>
      </c>
      <c r="AW415" s="14" t="s">
        <v>36</v>
      </c>
      <c r="AX415" s="14" t="s">
        <v>74</v>
      </c>
      <c r="AY415" s="254" t="s">
        <v>135</v>
      </c>
    </row>
    <row r="416" s="13" customFormat="1">
      <c r="A416" s="13"/>
      <c r="B416" s="233"/>
      <c r="C416" s="234"/>
      <c r="D416" s="235" t="s">
        <v>147</v>
      </c>
      <c r="E416" s="236" t="s">
        <v>19</v>
      </c>
      <c r="F416" s="237" t="s">
        <v>425</v>
      </c>
      <c r="G416" s="234"/>
      <c r="H416" s="236" t="s">
        <v>19</v>
      </c>
      <c r="I416" s="238"/>
      <c r="J416" s="234"/>
      <c r="K416" s="234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147</v>
      </c>
      <c r="AU416" s="243" t="s">
        <v>84</v>
      </c>
      <c r="AV416" s="13" t="s">
        <v>82</v>
      </c>
      <c r="AW416" s="13" t="s">
        <v>36</v>
      </c>
      <c r="AX416" s="13" t="s">
        <v>74</v>
      </c>
      <c r="AY416" s="243" t="s">
        <v>135</v>
      </c>
    </row>
    <row r="417" s="14" customFormat="1">
      <c r="A417" s="14"/>
      <c r="B417" s="244"/>
      <c r="C417" s="245"/>
      <c r="D417" s="235" t="s">
        <v>147</v>
      </c>
      <c r="E417" s="246" t="s">
        <v>19</v>
      </c>
      <c r="F417" s="247" t="s">
        <v>82</v>
      </c>
      <c r="G417" s="245"/>
      <c r="H417" s="248">
        <v>1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4" t="s">
        <v>147</v>
      </c>
      <c r="AU417" s="254" t="s">
        <v>84</v>
      </c>
      <c r="AV417" s="14" t="s">
        <v>84</v>
      </c>
      <c r="AW417" s="14" t="s">
        <v>36</v>
      </c>
      <c r="AX417" s="14" t="s">
        <v>74</v>
      </c>
      <c r="AY417" s="254" t="s">
        <v>135</v>
      </c>
    </row>
    <row r="418" s="15" customFormat="1">
      <c r="A418" s="15"/>
      <c r="B418" s="255"/>
      <c r="C418" s="256"/>
      <c r="D418" s="235" t="s">
        <v>147</v>
      </c>
      <c r="E418" s="257" t="s">
        <v>19</v>
      </c>
      <c r="F418" s="258" t="s">
        <v>152</v>
      </c>
      <c r="G418" s="256"/>
      <c r="H418" s="259">
        <v>4</v>
      </c>
      <c r="I418" s="260"/>
      <c r="J418" s="256"/>
      <c r="K418" s="256"/>
      <c r="L418" s="261"/>
      <c r="M418" s="262"/>
      <c r="N418" s="263"/>
      <c r="O418" s="263"/>
      <c r="P418" s="263"/>
      <c r="Q418" s="263"/>
      <c r="R418" s="263"/>
      <c r="S418" s="263"/>
      <c r="T418" s="264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5" t="s">
        <v>147</v>
      </c>
      <c r="AU418" s="265" t="s">
        <v>84</v>
      </c>
      <c r="AV418" s="15" t="s">
        <v>143</v>
      </c>
      <c r="AW418" s="15" t="s">
        <v>36</v>
      </c>
      <c r="AX418" s="15" t="s">
        <v>82</v>
      </c>
      <c r="AY418" s="265" t="s">
        <v>135</v>
      </c>
    </row>
    <row r="419" s="2" customFormat="1" ht="16.5" customHeight="1">
      <c r="A419" s="41"/>
      <c r="B419" s="42"/>
      <c r="C419" s="215" t="s">
        <v>630</v>
      </c>
      <c r="D419" s="215" t="s">
        <v>138</v>
      </c>
      <c r="E419" s="216" t="s">
        <v>1113</v>
      </c>
      <c r="F419" s="217" t="s">
        <v>1114</v>
      </c>
      <c r="G419" s="218" t="s">
        <v>303</v>
      </c>
      <c r="H419" s="219">
        <v>4</v>
      </c>
      <c r="I419" s="220"/>
      <c r="J419" s="221">
        <f>ROUND(I419*H419,2)</f>
        <v>0</v>
      </c>
      <c r="K419" s="217" t="s">
        <v>142</v>
      </c>
      <c r="L419" s="47"/>
      <c r="M419" s="222" t="s">
        <v>19</v>
      </c>
      <c r="N419" s="223" t="s">
        <v>45</v>
      </c>
      <c r="O419" s="87"/>
      <c r="P419" s="224">
        <f>O419*H419</f>
        <v>0</v>
      </c>
      <c r="Q419" s="224">
        <v>0.00050000000000000001</v>
      </c>
      <c r="R419" s="224">
        <f>Q419*H419</f>
        <v>0.002</v>
      </c>
      <c r="S419" s="224">
        <v>0</v>
      </c>
      <c r="T419" s="225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26" t="s">
        <v>278</v>
      </c>
      <c r="AT419" s="226" t="s">
        <v>138</v>
      </c>
      <c r="AU419" s="226" t="s">
        <v>84</v>
      </c>
      <c r="AY419" s="20" t="s">
        <v>135</v>
      </c>
      <c r="BE419" s="227">
        <f>IF(N419="základní",J419,0)</f>
        <v>0</v>
      </c>
      <c r="BF419" s="227">
        <f>IF(N419="snížená",J419,0)</f>
        <v>0</v>
      </c>
      <c r="BG419" s="227">
        <f>IF(N419="zákl. přenesená",J419,0)</f>
        <v>0</v>
      </c>
      <c r="BH419" s="227">
        <f>IF(N419="sníž. přenesená",J419,0)</f>
        <v>0</v>
      </c>
      <c r="BI419" s="227">
        <f>IF(N419="nulová",J419,0)</f>
        <v>0</v>
      </c>
      <c r="BJ419" s="20" t="s">
        <v>82</v>
      </c>
      <c r="BK419" s="227">
        <f>ROUND(I419*H419,2)</f>
        <v>0</v>
      </c>
      <c r="BL419" s="20" t="s">
        <v>278</v>
      </c>
      <c r="BM419" s="226" t="s">
        <v>1115</v>
      </c>
    </row>
    <row r="420" s="2" customFormat="1">
      <c r="A420" s="41"/>
      <c r="B420" s="42"/>
      <c r="C420" s="43"/>
      <c r="D420" s="228" t="s">
        <v>145</v>
      </c>
      <c r="E420" s="43"/>
      <c r="F420" s="229" t="s">
        <v>1116</v>
      </c>
      <c r="G420" s="43"/>
      <c r="H420" s="43"/>
      <c r="I420" s="230"/>
      <c r="J420" s="43"/>
      <c r="K420" s="43"/>
      <c r="L420" s="47"/>
      <c r="M420" s="231"/>
      <c r="N420" s="232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145</v>
      </c>
      <c r="AU420" s="20" t="s">
        <v>84</v>
      </c>
    </row>
    <row r="421" s="13" customFormat="1">
      <c r="A421" s="13"/>
      <c r="B421" s="233"/>
      <c r="C421" s="234"/>
      <c r="D421" s="235" t="s">
        <v>147</v>
      </c>
      <c r="E421" s="236" t="s">
        <v>19</v>
      </c>
      <c r="F421" s="237" t="s">
        <v>366</v>
      </c>
      <c r="G421" s="234"/>
      <c r="H421" s="236" t="s">
        <v>19</v>
      </c>
      <c r="I421" s="238"/>
      <c r="J421" s="234"/>
      <c r="K421" s="234"/>
      <c r="L421" s="239"/>
      <c r="M421" s="240"/>
      <c r="N421" s="241"/>
      <c r="O421" s="241"/>
      <c r="P421" s="241"/>
      <c r="Q421" s="241"/>
      <c r="R421" s="241"/>
      <c r="S421" s="241"/>
      <c r="T421" s="24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3" t="s">
        <v>147</v>
      </c>
      <c r="AU421" s="243" t="s">
        <v>84</v>
      </c>
      <c r="AV421" s="13" t="s">
        <v>82</v>
      </c>
      <c r="AW421" s="13" t="s">
        <v>36</v>
      </c>
      <c r="AX421" s="13" t="s">
        <v>74</v>
      </c>
      <c r="AY421" s="243" t="s">
        <v>135</v>
      </c>
    </row>
    <row r="422" s="13" customFormat="1">
      <c r="A422" s="13"/>
      <c r="B422" s="233"/>
      <c r="C422" s="234"/>
      <c r="D422" s="235" t="s">
        <v>147</v>
      </c>
      <c r="E422" s="236" t="s">
        <v>19</v>
      </c>
      <c r="F422" s="237" t="s">
        <v>436</v>
      </c>
      <c r="G422" s="234"/>
      <c r="H422" s="236" t="s">
        <v>19</v>
      </c>
      <c r="I422" s="238"/>
      <c r="J422" s="234"/>
      <c r="K422" s="234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147</v>
      </c>
      <c r="AU422" s="243" t="s">
        <v>84</v>
      </c>
      <c r="AV422" s="13" t="s">
        <v>82</v>
      </c>
      <c r="AW422" s="13" t="s">
        <v>36</v>
      </c>
      <c r="AX422" s="13" t="s">
        <v>74</v>
      </c>
      <c r="AY422" s="243" t="s">
        <v>135</v>
      </c>
    </row>
    <row r="423" s="14" customFormat="1">
      <c r="A423" s="14"/>
      <c r="B423" s="244"/>
      <c r="C423" s="245"/>
      <c r="D423" s="235" t="s">
        <v>147</v>
      </c>
      <c r="E423" s="246" t="s">
        <v>19</v>
      </c>
      <c r="F423" s="247" t="s">
        <v>82</v>
      </c>
      <c r="G423" s="245"/>
      <c r="H423" s="248">
        <v>1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147</v>
      </c>
      <c r="AU423" s="254" t="s">
        <v>84</v>
      </c>
      <c r="AV423" s="14" t="s">
        <v>84</v>
      </c>
      <c r="AW423" s="14" t="s">
        <v>36</v>
      </c>
      <c r="AX423" s="14" t="s">
        <v>74</v>
      </c>
      <c r="AY423" s="254" t="s">
        <v>135</v>
      </c>
    </row>
    <row r="424" s="13" customFormat="1">
      <c r="A424" s="13"/>
      <c r="B424" s="233"/>
      <c r="C424" s="234"/>
      <c r="D424" s="235" t="s">
        <v>147</v>
      </c>
      <c r="E424" s="236" t="s">
        <v>19</v>
      </c>
      <c r="F424" s="237" t="s">
        <v>438</v>
      </c>
      <c r="G424" s="234"/>
      <c r="H424" s="236" t="s">
        <v>19</v>
      </c>
      <c r="I424" s="238"/>
      <c r="J424" s="234"/>
      <c r="K424" s="234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147</v>
      </c>
      <c r="AU424" s="243" t="s">
        <v>84</v>
      </c>
      <c r="AV424" s="13" t="s">
        <v>82</v>
      </c>
      <c r="AW424" s="13" t="s">
        <v>36</v>
      </c>
      <c r="AX424" s="13" t="s">
        <v>74</v>
      </c>
      <c r="AY424" s="243" t="s">
        <v>135</v>
      </c>
    </row>
    <row r="425" s="14" customFormat="1">
      <c r="A425" s="14"/>
      <c r="B425" s="244"/>
      <c r="C425" s="245"/>
      <c r="D425" s="235" t="s">
        <v>147</v>
      </c>
      <c r="E425" s="246" t="s">
        <v>19</v>
      </c>
      <c r="F425" s="247" t="s">
        <v>82</v>
      </c>
      <c r="G425" s="245"/>
      <c r="H425" s="248">
        <v>1</v>
      </c>
      <c r="I425" s="249"/>
      <c r="J425" s="245"/>
      <c r="K425" s="245"/>
      <c r="L425" s="250"/>
      <c r="M425" s="251"/>
      <c r="N425" s="252"/>
      <c r="O425" s="252"/>
      <c r="P425" s="252"/>
      <c r="Q425" s="252"/>
      <c r="R425" s="252"/>
      <c r="S425" s="252"/>
      <c r="T425" s="25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4" t="s">
        <v>147</v>
      </c>
      <c r="AU425" s="254" t="s">
        <v>84</v>
      </c>
      <c r="AV425" s="14" t="s">
        <v>84</v>
      </c>
      <c r="AW425" s="14" t="s">
        <v>36</v>
      </c>
      <c r="AX425" s="14" t="s">
        <v>74</v>
      </c>
      <c r="AY425" s="254" t="s">
        <v>135</v>
      </c>
    </row>
    <row r="426" s="13" customFormat="1">
      <c r="A426" s="13"/>
      <c r="B426" s="233"/>
      <c r="C426" s="234"/>
      <c r="D426" s="235" t="s">
        <v>147</v>
      </c>
      <c r="E426" s="236" t="s">
        <v>19</v>
      </c>
      <c r="F426" s="237" t="s">
        <v>469</v>
      </c>
      <c r="G426" s="234"/>
      <c r="H426" s="236" t="s">
        <v>19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147</v>
      </c>
      <c r="AU426" s="243" t="s">
        <v>84</v>
      </c>
      <c r="AV426" s="13" t="s">
        <v>82</v>
      </c>
      <c r="AW426" s="13" t="s">
        <v>36</v>
      </c>
      <c r="AX426" s="13" t="s">
        <v>74</v>
      </c>
      <c r="AY426" s="243" t="s">
        <v>135</v>
      </c>
    </row>
    <row r="427" s="14" customFormat="1">
      <c r="A427" s="14"/>
      <c r="B427" s="244"/>
      <c r="C427" s="245"/>
      <c r="D427" s="235" t="s">
        <v>147</v>
      </c>
      <c r="E427" s="246" t="s">
        <v>19</v>
      </c>
      <c r="F427" s="247" t="s">
        <v>82</v>
      </c>
      <c r="G427" s="245"/>
      <c r="H427" s="248">
        <v>1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147</v>
      </c>
      <c r="AU427" s="254" t="s">
        <v>84</v>
      </c>
      <c r="AV427" s="14" t="s">
        <v>84</v>
      </c>
      <c r="AW427" s="14" t="s">
        <v>36</v>
      </c>
      <c r="AX427" s="14" t="s">
        <v>74</v>
      </c>
      <c r="AY427" s="254" t="s">
        <v>135</v>
      </c>
    </row>
    <row r="428" s="13" customFormat="1">
      <c r="A428" s="13"/>
      <c r="B428" s="233"/>
      <c r="C428" s="234"/>
      <c r="D428" s="235" t="s">
        <v>147</v>
      </c>
      <c r="E428" s="236" t="s">
        <v>19</v>
      </c>
      <c r="F428" s="237" t="s">
        <v>425</v>
      </c>
      <c r="G428" s="234"/>
      <c r="H428" s="236" t="s">
        <v>19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147</v>
      </c>
      <c r="AU428" s="243" t="s">
        <v>84</v>
      </c>
      <c r="AV428" s="13" t="s">
        <v>82</v>
      </c>
      <c r="AW428" s="13" t="s">
        <v>36</v>
      </c>
      <c r="AX428" s="13" t="s">
        <v>74</v>
      </c>
      <c r="AY428" s="243" t="s">
        <v>135</v>
      </c>
    </row>
    <row r="429" s="14" customFormat="1">
      <c r="A429" s="14"/>
      <c r="B429" s="244"/>
      <c r="C429" s="245"/>
      <c r="D429" s="235" t="s">
        <v>147</v>
      </c>
      <c r="E429" s="246" t="s">
        <v>19</v>
      </c>
      <c r="F429" s="247" t="s">
        <v>82</v>
      </c>
      <c r="G429" s="245"/>
      <c r="H429" s="248">
        <v>1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147</v>
      </c>
      <c r="AU429" s="254" t="s">
        <v>84</v>
      </c>
      <c r="AV429" s="14" t="s">
        <v>84</v>
      </c>
      <c r="AW429" s="14" t="s">
        <v>36</v>
      </c>
      <c r="AX429" s="14" t="s">
        <v>74</v>
      </c>
      <c r="AY429" s="254" t="s">
        <v>135</v>
      </c>
    </row>
    <row r="430" s="15" customFormat="1">
      <c r="A430" s="15"/>
      <c r="B430" s="255"/>
      <c r="C430" s="256"/>
      <c r="D430" s="235" t="s">
        <v>147</v>
      </c>
      <c r="E430" s="257" t="s">
        <v>19</v>
      </c>
      <c r="F430" s="258" t="s">
        <v>152</v>
      </c>
      <c r="G430" s="256"/>
      <c r="H430" s="259">
        <v>4</v>
      </c>
      <c r="I430" s="260"/>
      <c r="J430" s="256"/>
      <c r="K430" s="256"/>
      <c r="L430" s="261"/>
      <c r="M430" s="262"/>
      <c r="N430" s="263"/>
      <c r="O430" s="263"/>
      <c r="P430" s="263"/>
      <c r="Q430" s="263"/>
      <c r="R430" s="263"/>
      <c r="S430" s="263"/>
      <c r="T430" s="264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5" t="s">
        <v>147</v>
      </c>
      <c r="AU430" s="265" t="s">
        <v>84</v>
      </c>
      <c r="AV430" s="15" t="s">
        <v>143</v>
      </c>
      <c r="AW430" s="15" t="s">
        <v>36</v>
      </c>
      <c r="AX430" s="15" t="s">
        <v>82</v>
      </c>
      <c r="AY430" s="265" t="s">
        <v>135</v>
      </c>
    </row>
    <row r="431" s="2" customFormat="1" ht="24.15" customHeight="1">
      <c r="A431" s="41"/>
      <c r="B431" s="42"/>
      <c r="C431" s="215" t="s">
        <v>638</v>
      </c>
      <c r="D431" s="215" t="s">
        <v>138</v>
      </c>
      <c r="E431" s="216" t="s">
        <v>1117</v>
      </c>
      <c r="F431" s="217" t="s">
        <v>1118</v>
      </c>
      <c r="G431" s="218" t="s">
        <v>270</v>
      </c>
      <c r="H431" s="219">
        <v>0.069000000000000006</v>
      </c>
      <c r="I431" s="220"/>
      <c r="J431" s="221">
        <f>ROUND(I431*H431,2)</f>
        <v>0</v>
      </c>
      <c r="K431" s="217" t="s">
        <v>142</v>
      </c>
      <c r="L431" s="47"/>
      <c r="M431" s="222" t="s">
        <v>19</v>
      </c>
      <c r="N431" s="223" t="s">
        <v>45</v>
      </c>
      <c r="O431" s="87"/>
      <c r="P431" s="224">
        <f>O431*H431</f>
        <v>0</v>
      </c>
      <c r="Q431" s="224">
        <v>0</v>
      </c>
      <c r="R431" s="224">
        <f>Q431*H431</f>
        <v>0</v>
      </c>
      <c r="S431" s="224">
        <v>0</v>
      </c>
      <c r="T431" s="225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26" t="s">
        <v>278</v>
      </c>
      <c r="AT431" s="226" t="s">
        <v>138</v>
      </c>
      <c r="AU431" s="226" t="s">
        <v>84</v>
      </c>
      <c r="AY431" s="20" t="s">
        <v>135</v>
      </c>
      <c r="BE431" s="227">
        <f>IF(N431="základní",J431,0)</f>
        <v>0</v>
      </c>
      <c r="BF431" s="227">
        <f>IF(N431="snížená",J431,0)</f>
        <v>0</v>
      </c>
      <c r="BG431" s="227">
        <f>IF(N431="zákl. přenesená",J431,0)</f>
        <v>0</v>
      </c>
      <c r="BH431" s="227">
        <f>IF(N431="sníž. přenesená",J431,0)</f>
        <v>0</v>
      </c>
      <c r="BI431" s="227">
        <f>IF(N431="nulová",J431,0)</f>
        <v>0</v>
      </c>
      <c r="BJ431" s="20" t="s">
        <v>82</v>
      </c>
      <c r="BK431" s="227">
        <f>ROUND(I431*H431,2)</f>
        <v>0</v>
      </c>
      <c r="BL431" s="20" t="s">
        <v>278</v>
      </c>
      <c r="BM431" s="226" t="s">
        <v>1119</v>
      </c>
    </row>
    <row r="432" s="2" customFormat="1">
      <c r="A432" s="41"/>
      <c r="B432" s="42"/>
      <c r="C432" s="43"/>
      <c r="D432" s="228" t="s">
        <v>145</v>
      </c>
      <c r="E432" s="43"/>
      <c r="F432" s="229" t="s">
        <v>1120</v>
      </c>
      <c r="G432" s="43"/>
      <c r="H432" s="43"/>
      <c r="I432" s="230"/>
      <c r="J432" s="43"/>
      <c r="K432" s="43"/>
      <c r="L432" s="47"/>
      <c r="M432" s="231"/>
      <c r="N432" s="232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145</v>
      </c>
      <c r="AU432" s="20" t="s">
        <v>84</v>
      </c>
    </row>
    <row r="433" s="12" customFormat="1" ht="25.92" customHeight="1">
      <c r="A433" s="12"/>
      <c r="B433" s="199"/>
      <c r="C433" s="200"/>
      <c r="D433" s="201" t="s">
        <v>73</v>
      </c>
      <c r="E433" s="202" t="s">
        <v>339</v>
      </c>
      <c r="F433" s="202" t="s">
        <v>340</v>
      </c>
      <c r="G433" s="200"/>
      <c r="H433" s="200"/>
      <c r="I433" s="203"/>
      <c r="J433" s="204">
        <f>BK433</f>
        <v>0</v>
      </c>
      <c r="K433" s="200"/>
      <c r="L433" s="205"/>
      <c r="M433" s="206"/>
      <c r="N433" s="207"/>
      <c r="O433" s="207"/>
      <c r="P433" s="208">
        <f>P434</f>
        <v>0</v>
      </c>
      <c r="Q433" s="207"/>
      <c r="R433" s="208">
        <f>R434</f>
        <v>0</v>
      </c>
      <c r="S433" s="207"/>
      <c r="T433" s="209">
        <f>T434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10" t="s">
        <v>174</v>
      </c>
      <c r="AT433" s="211" t="s">
        <v>73</v>
      </c>
      <c r="AU433" s="211" t="s">
        <v>74</v>
      </c>
      <c r="AY433" s="210" t="s">
        <v>135</v>
      </c>
      <c r="BK433" s="212">
        <f>BK434</f>
        <v>0</v>
      </c>
    </row>
    <row r="434" s="2" customFormat="1" ht="16.5" customHeight="1">
      <c r="A434" s="41"/>
      <c r="B434" s="42"/>
      <c r="C434" s="215" t="s">
        <v>643</v>
      </c>
      <c r="D434" s="215" t="s">
        <v>138</v>
      </c>
      <c r="E434" s="216" t="s">
        <v>1121</v>
      </c>
      <c r="F434" s="217" t="s">
        <v>343</v>
      </c>
      <c r="G434" s="218" t="s">
        <v>344</v>
      </c>
      <c r="H434" s="277"/>
      <c r="I434" s="220"/>
      <c r="J434" s="221">
        <f>ROUND(I434*H434,2)</f>
        <v>0</v>
      </c>
      <c r="K434" s="217" t="s">
        <v>19</v>
      </c>
      <c r="L434" s="47"/>
      <c r="M434" s="278" t="s">
        <v>19</v>
      </c>
      <c r="N434" s="279" t="s">
        <v>45</v>
      </c>
      <c r="O434" s="280"/>
      <c r="P434" s="281">
        <f>O434*H434</f>
        <v>0</v>
      </c>
      <c r="Q434" s="281">
        <v>0</v>
      </c>
      <c r="R434" s="281">
        <f>Q434*H434</f>
        <v>0</v>
      </c>
      <c r="S434" s="281">
        <v>0</v>
      </c>
      <c r="T434" s="282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26" t="s">
        <v>143</v>
      </c>
      <c r="AT434" s="226" t="s">
        <v>138</v>
      </c>
      <c r="AU434" s="226" t="s">
        <v>82</v>
      </c>
      <c r="AY434" s="20" t="s">
        <v>135</v>
      </c>
      <c r="BE434" s="227">
        <f>IF(N434="základní",J434,0)</f>
        <v>0</v>
      </c>
      <c r="BF434" s="227">
        <f>IF(N434="snížená",J434,0)</f>
        <v>0</v>
      </c>
      <c r="BG434" s="227">
        <f>IF(N434="zákl. přenesená",J434,0)</f>
        <v>0</v>
      </c>
      <c r="BH434" s="227">
        <f>IF(N434="sníž. přenesená",J434,0)</f>
        <v>0</v>
      </c>
      <c r="BI434" s="227">
        <f>IF(N434="nulová",J434,0)</f>
        <v>0</v>
      </c>
      <c r="BJ434" s="20" t="s">
        <v>82</v>
      </c>
      <c r="BK434" s="227">
        <f>ROUND(I434*H434,2)</f>
        <v>0</v>
      </c>
      <c r="BL434" s="20" t="s">
        <v>143</v>
      </c>
      <c r="BM434" s="226" t="s">
        <v>1122</v>
      </c>
    </row>
    <row r="435" s="2" customFormat="1" ht="6.96" customHeight="1">
      <c r="A435" s="41"/>
      <c r="B435" s="62"/>
      <c r="C435" s="63"/>
      <c r="D435" s="63"/>
      <c r="E435" s="63"/>
      <c r="F435" s="63"/>
      <c r="G435" s="63"/>
      <c r="H435" s="63"/>
      <c r="I435" s="63"/>
      <c r="J435" s="63"/>
      <c r="K435" s="63"/>
      <c r="L435" s="47"/>
      <c r="M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</sheetData>
  <sheetProtection sheet="1" autoFilter="0" formatColumns="0" formatRows="0" objects="1" scenarios="1" spinCount="100000" saltValue="Dyn6EKPMhrj9P4OZbgarRHBvM6l96wy/P9WhB+pxfFxDeQTo57YtCeV/RR8GvBctLauQzaFmif+5hanZqpxPAg==" hashValue="stJkdHOT3+Cv7Xy7OJYT4dXL4MHS5MDZd3SRwiZQPKTKGLM2tkYSLpl/GUpDJ4IjgzdJ8PiZx0Uq7H9ZlYrCTw==" algorithmName="SHA-512" password="CC35"/>
  <autoFilter ref="C95:K43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6_01/612325101"/>
    <hyperlink ref="F106" r:id="rId2" display="https://podminky.urs.cz/item/CS_URS_2026_01/952901111"/>
    <hyperlink ref="F110" r:id="rId3" display="https://podminky.urs.cz/item/CS_URS_2026_01/974031154"/>
    <hyperlink ref="F115" r:id="rId4" display="https://podminky.urs.cz/item/CS_URS_2026_01/977151113"/>
    <hyperlink ref="F122" r:id="rId5" display="https://podminky.urs.cz/item/CS_URS_2026_01/997013211"/>
    <hyperlink ref="F124" r:id="rId6" display="https://podminky.urs.cz/item/CS_URS_2026_01/997013501"/>
    <hyperlink ref="F126" r:id="rId7" display="https://podminky.urs.cz/item/CS_URS_2026_01/997013509"/>
    <hyperlink ref="F128" r:id="rId8" display="https://podminky.urs.cz/item/CS_URS_2026_01/997013602"/>
    <hyperlink ref="F131" r:id="rId9" display="https://podminky.urs.cz/item/CS_URS_2026_01/998018001"/>
    <hyperlink ref="F135" r:id="rId10" display="https://podminky.urs.cz/item/CS_URS_2026_01/721212128"/>
    <hyperlink ref="F141" r:id="rId11" display="https://podminky.urs.cz/item/CS_URS_2026_01/998721121"/>
    <hyperlink ref="F144" r:id="rId12" display="https://podminky.urs.cz/item/CS_URS_2026_01/722174023"/>
    <hyperlink ref="F150" r:id="rId13" display="https://podminky.urs.cz/item/CS_URS_2026_01/722181212"/>
    <hyperlink ref="F156" r:id="rId14" display="https://podminky.urs.cz/item/CS_URS_2026_01/722190401"/>
    <hyperlink ref="F174" r:id="rId15" display="https://podminky.urs.cz/item/CS_URS_2026_01/722290234"/>
    <hyperlink ref="F180" r:id="rId16" display="https://podminky.urs.cz/item/CS_URS_2026_01/722290246"/>
    <hyperlink ref="F186" r:id="rId17" display="https://podminky.urs.cz/item/CS_URS_2026_01/998722121"/>
    <hyperlink ref="F189" r:id="rId18" display="https://podminky.urs.cz/item/CS_URS_2026_01/725112022"/>
    <hyperlink ref="F201" r:id="rId19" display="https://podminky.urs.cz/item/CS_URS_2026_01/725121001"/>
    <hyperlink ref="F209" r:id="rId20" display="https://podminky.urs.cz/item/CS_URS_2026_01/725121521"/>
    <hyperlink ref="F217" r:id="rId21" display="https://podminky.urs.cz/item/CS_URS_2026_01/725211615"/>
    <hyperlink ref="F227" r:id="rId22" display="https://podminky.urs.cz/item/CS_URS_2026_01/725244904"/>
    <hyperlink ref="F239" r:id="rId23" display="https://podminky.urs.cz/item/CS_URS_2026_01/725291650"/>
    <hyperlink ref="F262" r:id="rId24" display="https://podminky.urs.cz/item/CS_URS_2026_01/725291652"/>
    <hyperlink ref="F281" r:id="rId25" display="https://podminky.urs.cz/item/CS_URS_2026_01/725291653"/>
    <hyperlink ref="F304" r:id="rId26" display="https://podminky.urs.cz/item/CS_URS_2026_01/725291654"/>
    <hyperlink ref="F323" r:id="rId27" display="https://podminky.urs.cz/item/CS_URS_2026_01/725291664"/>
    <hyperlink ref="F346" r:id="rId28" display="https://podminky.urs.cz/item/CS_URS_2026_01/725291666"/>
    <hyperlink ref="F357" r:id="rId29" display="https://podminky.urs.cz/item/CS_URS_2026_01/725822613"/>
    <hyperlink ref="F367" r:id="rId30" display="https://podminky.urs.cz/item/CS_URS_2026_01/725841312"/>
    <hyperlink ref="F373" r:id="rId31" display="https://podminky.urs.cz/item/CS_URS_2026_01/725851325"/>
    <hyperlink ref="F383" r:id="rId32" display="https://podminky.urs.cz/item/CS_URS_2026_01/725861102"/>
    <hyperlink ref="F393" r:id="rId33" display="https://podminky.urs.cz/item/CS_URS_2026_01/998725121"/>
    <hyperlink ref="F396" r:id="rId34" display="https://podminky.urs.cz/item/CS_URS_2026_01/726131041"/>
    <hyperlink ref="F408" r:id="rId35" display="https://podminky.urs.cz/item/CS_URS_2026_01/726191001"/>
    <hyperlink ref="F420" r:id="rId36" display="https://podminky.urs.cz/item/CS_URS_2026_01/726191002"/>
    <hyperlink ref="F432" r:id="rId37" display="https://podminky.urs.cz/item/CS_URS_2026_01/9987261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84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sociálního zařízení hasičské zbrojnice Lhota u Choryně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944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945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1123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30. 1. 2026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30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32</v>
      </c>
      <c r="E22" s="41"/>
      <c r="F22" s="41"/>
      <c r="G22" s="41"/>
      <c r="H22" s="41"/>
      <c r="I22" s="145" t="s">
        <v>26</v>
      </c>
      <c r="J22" s="136" t="s">
        <v>33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34</v>
      </c>
      <c r="F23" s="41"/>
      <c r="G23" s="41"/>
      <c r="H23" s="41"/>
      <c r="I23" s="145" t="s">
        <v>29</v>
      </c>
      <c r="J23" s="136" t="s">
        <v>35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37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38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40</v>
      </c>
      <c r="E32" s="41"/>
      <c r="F32" s="41"/>
      <c r="G32" s="41"/>
      <c r="H32" s="41"/>
      <c r="I32" s="41"/>
      <c r="J32" s="156">
        <f>ROUND(J96,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42</v>
      </c>
      <c r="G34" s="41"/>
      <c r="H34" s="41"/>
      <c r="I34" s="157" t="s">
        <v>41</v>
      </c>
      <c r="J34" s="157" t="s">
        <v>43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44</v>
      </c>
      <c r="E35" s="145" t="s">
        <v>45</v>
      </c>
      <c r="F35" s="159">
        <f>ROUND((SUM(BE96:BE401)),  2)</f>
        <v>0</v>
      </c>
      <c r="G35" s="41"/>
      <c r="H35" s="41"/>
      <c r="I35" s="160">
        <v>0.20999999999999999</v>
      </c>
      <c r="J35" s="159">
        <f>ROUND(((SUM(BE96:BE401))*I35),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46</v>
      </c>
      <c r="F36" s="159">
        <f>ROUND((SUM(BF96:BF401)),  2)</f>
        <v>0</v>
      </c>
      <c r="G36" s="41"/>
      <c r="H36" s="41"/>
      <c r="I36" s="160">
        <v>0.12</v>
      </c>
      <c r="J36" s="159">
        <f>ROUND(((SUM(BF96:BF401))*I36),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ROUND((SUM(BG96:BG401)),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48</v>
      </c>
      <c r="F38" s="159">
        <f>ROUND((SUM(BH96:BH401)),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49</v>
      </c>
      <c r="F39" s="159">
        <f>ROUND((SUM(BI96:BI401)),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50</v>
      </c>
      <c r="E41" s="163"/>
      <c r="F41" s="163"/>
      <c r="G41" s="164" t="s">
        <v>51</v>
      </c>
      <c r="H41" s="165" t="s">
        <v>52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Rekonstrukce sociálního zařízení hasičské zbrojnice Lhota u Choryně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944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945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032 - Vnitřní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30. 1. 2026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Město Valašské Meziříčí, Náměstí 7/5,757 01 VM</v>
      </c>
      <c r="G58" s="43"/>
      <c r="H58" s="43"/>
      <c r="I58" s="35" t="s">
        <v>32</v>
      </c>
      <c r="J58" s="39" t="str">
        <f>E23</f>
        <v>TYKO atelier,Kouty 1413, Valašské Meziříčí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30</v>
      </c>
      <c r="D59" s="43"/>
      <c r="E59" s="43"/>
      <c r="F59" s="30" t="str">
        <f>IF(E20="","",E20)</f>
        <v>Vyplň údaj</v>
      </c>
      <c r="G59" s="43"/>
      <c r="H59" s="43"/>
      <c r="I59" s="35" t="s">
        <v>37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108</v>
      </c>
      <c r="D61" s="174"/>
      <c r="E61" s="174"/>
      <c r="F61" s="174"/>
      <c r="G61" s="174"/>
      <c r="H61" s="174"/>
      <c r="I61" s="174"/>
      <c r="J61" s="175" t="s">
        <v>109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72</v>
      </c>
      <c r="D63" s="43"/>
      <c r="E63" s="43"/>
      <c r="F63" s="43"/>
      <c r="G63" s="43"/>
      <c r="H63" s="43"/>
      <c r="I63" s="43"/>
      <c r="J63" s="105">
        <f>J96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110</v>
      </c>
    </row>
    <row r="64" s="9" customFormat="1" ht="24.96" customHeight="1">
      <c r="A64" s="9"/>
      <c r="B64" s="177"/>
      <c r="C64" s="178"/>
      <c r="D64" s="179" t="s">
        <v>111</v>
      </c>
      <c r="E64" s="180"/>
      <c r="F64" s="180"/>
      <c r="G64" s="180"/>
      <c r="H64" s="180"/>
      <c r="I64" s="180"/>
      <c r="J64" s="181">
        <f>J97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1124</v>
      </c>
      <c r="E65" s="185"/>
      <c r="F65" s="185"/>
      <c r="G65" s="185"/>
      <c r="H65" s="185"/>
      <c r="I65" s="185"/>
      <c r="J65" s="186">
        <f>J98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1125</v>
      </c>
      <c r="E66" s="185"/>
      <c r="F66" s="185"/>
      <c r="G66" s="185"/>
      <c r="H66" s="185"/>
      <c r="I66" s="185"/>
      <c r="J66" s="186">
        <f>J206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352</v>
      </c>
      <c r="E67" s="185"/>
      <c r="F67" s="185"/>
      <c r="G67" s="185"/>
      <c r="H67" s="185"/>
      <c r="I67" s="185"/>
      <c r="J67" s="186">
        <f>J215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1126</v>
      </c>
      <c r="E68" s="185"/>
      <c r="F68" s="185"/>
      <c r="G68" s="185"/>
      <c r="H68" s="185"/>
      <c r="I68" s="185"/>
      <c r="J68" s="186">
        <f>J224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112</v>
      </c>
      <c r="E69" s="185"/>
      <c r="F69" s="185"/>
      <c r="G69" s="185"/>
      <c r="H69" s="185"/>
      <c r="I69" s="185"/>
      <c r="J69" s="186">
        <f>J328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113</v>
      </c>
      <c r="E70" s="185"/>
      <c r="F70" s="185"/>
      <c r="G70" s="185"/>
      <c r="H70" s="185"/>
      <c r="I70" s="185"/>
      <c r="J70" s="186">
        <f>J364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114</v>
      </c>
      <c r="E71" s="185"/>
      <c r="F71" s="185"/>
      <c r="G71" s="185"/>
      <c r="H71" s="185"/>
      <c r="I71" s="185"/>
      <c r="J71" s="186">
        <f>J375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7"/>
      <c r="C72" s="178"/>
      <c r="D72" s="179" t="s">
        <v>115</v>
      </c>
      <c r="E72" s="180"/>
      <c r="F72" s="180"/>
      <c r="G72" s="180"/>
      <c r="H72" s="180"/>
      <c r="I72" s="180"/>
      <c r="J72" s="181">
        <f>J378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3"/>
      <c r="C73" s="128"/>
      <c r="D73" s="184" t="s">
        <v>947</v>
      </c>
      <c r="E73" s="185"/>
      <c r="F73" s="185"/>
      <c r="G73" s="185"/>
      <c r="H73" s="185"/>
      <c r="I73" s="185"/>
      <c r="J73" s="186">
        <f>J379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7"/>
      <c r="C74" s="178"/>
      <c r="D74" s="179" t="s">
        <v>119</v>
      </c>
      <c r="E74" s="180"/>
      <c r="F74" s="180"/>
      <c r="G74" s="180"/>
      <c r="H74" s="180"/>
      <c r="I74" s="180"/>
      <c r="J74" s="181">
        <f>J400</f>
        <v>0</v>
      </c>
      <c r="K74" s="178"/>
      <c r="L74" s="18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120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72" t="str">
        <f>E7</f>
        <v>Rekonstrukce sociálního zařízení hasičské zbrojnice Lhota u Choryně</v>
      </c>
      <c r="F84" s="35"/>
      <c r="G84" s="35"/>
      <c r="H84" s="35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" customFormat="1" ht="12" customHeight="1">
      <c r="B85" s="24"/>
      <c r="C85" s="35" t="s">
        <v>105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2" customFormat="1" ht="16.5" customHeight="1">
      <c r="A86" s="41"/>
      <c r="B86" s="42"/>
      <c r="C86" s="43"/>
      <c r="D86" s="43"/>
      <c r="E86" s="172" t="s">
        <v>944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945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E11</f>
        <v>032 - Vnitřní kanalizace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F14</f>
        <v xml:space="preserve"> </v>
      </c>
      <c r="G90" s="43"/>
      <c r="H90" s="43"/>
      <c r="I90" s="35" t="s">
        <v>23</v>
      </c>
      <c r="J90" s="75" t="str">
        <f>IF(J14="","",J14)</f>
        <v>30. 1. 2026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40.05" customHeight="1">
      <c r="A92" s="41"/>
      <c r="B92" s="42"/>
      <c r="C92" s="35" t="s">
        <v>25</v>
      </c>
      <c r="D92" s="43"/>
      <c r="E92" s="43"/>
      <c r="F92" s="30" t="str">
        <f>E17</f>
        <v>Město Valašské Meziříčí, Náměstí 7/5,757 01 VM</v>
      </c>
      <c r="G92" s="43"/>
      <c r="H92" s="43"/>
      <c r="I92" s="35" t="s">
        <v>32</v>
      </c>
      <c r="J92" s="39" t="str">
        <f>E23</f>
        <v>TYKO atelier,Kouty 1413, Valašské Meziříčí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30</v>
      </c>
      <c r="D93" s="43"/>
      <c r="E93" s="43"/>
      <c r="F93" s="30" t="str">
        <f>IF(E20="","",E20)</f>
        <v>Vyplň údaj</v>
      </c>
      <c r="G93" s="43"/>
      <c r="H93" s="43"/>
      <c r="I93" s="35" t="s">
        <v>37</v>
      </c>
      <c r="J93" s="39" t="str">
        <f>E26</f>
        <v xml:space="preserve"> 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88"/>
      <c r="B95" s="189"/>
      <c r="C95" s="190" t="s">
        <v>121</v>
      </c>
      <c r="D95" s="191" t="s">
        <v>59</v>
      </c>
      <c r="E95" s="191" t="s">
        <v>55</v>
      </c>
      <c r="F95" s="191" t="s">
        <v>56</v>
      </c>
      <c r="G95" s="191" t="s">
        <v>122</v>
      </c>
      <c r="H95" s="191" t="s">
        <v>123</v>
      </c>
      <c r="I95" s="191" t="s">
        <v>124</v>
      </c>
      <c r="J95" s="191" t="s">
        <v>109</v>
      </c>
      <c r="K95" s="192" t="s">
        <v>125</v>
      </c>
      <c r="L95" s="193"/>
      <c r="M95" s="95" t="s">
        <v>19</v>
      </c>
      <c r="N95" s="96" t="s">
        <v>44</v>
      </c>
      <c r="O95" s="96" t="s">
        <v>126</v>
      </c>
      <c r="P95" s="96" t="s">
        <v>127</v>
      </c>
      <c r="Q95" s="96" t="s">
        <v>128</v>
      </c>
      <c r="R95" s="96" t="s">
        <v>129</v>
      </c>
      <c r="S95" s="96" t="s">
        <v>130</v>
      </c>
      <c r="T95" s="97" t="s">
        <v>131</v>
      </c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</row>
    <row r="96" s="2" customFormat="1" ht="22.8" customHeight="1">
      <c r="A96" s="41"/>
      <c r="B96" s="42"/>
      <c r="C96" s="102" t="s">
        <v>132</v>
      </c>
      <c r="D96" s="43"/>
      <c r="E96" s="43"/>
      <c r="F96" s="43"/>
      <c r="G96" s="43"/>
      <c r="H96" s="43"/>
      <c r="I96" s="43"/>
      <c r="J96" s="194">
        <f>BK96</f>
        <v>0</v>
      </c>
      <c r="K96" s="43"/>
      <c r="L96" s="47"/>
      <c r="M96" s="98"/>
      <c r="N96" s="195"/>
      <c r="O96" s="99"/>
      <c r="P96" s="196">
        <f>P97+P378+P400</f>
        <v>0</v>
      </c>
      <c r="Q96" s="99"/>
      <c r="R96" s="196">
        <f>R97+R378+R400</f>
        <v>3.4497981200000001</v>
      </c>
      <c r="S96" s="99"/>
      <c r="T96" s="197">
        <f>T97+T378+T400</f>
        <v>1.1543160000000001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73</v>
      </c>
      <c r="AU96" s="20" t="s">
        <v>110</v>
      </c>
      <c r="BK96" s="198">
        <f>BK97+BK378+BK400</f>
        <v>0</v>
      </c>
    </row>
    <row r="97" s="12" customFormat="1" ht="25.92" customHeight="1">
      <c r="A97" s="12"/>
      <c r="B97" s="199"/>
      <c r="C97" s="200"/>
      <c r="D97" s="201" t="s">
        <v>73</v>
      </c>
      <c r="E97" s="202" t="s">
        <v>133</v>
      </c>
      <c r="F97" s="202" t="s">
        <v>134</v>
      </c>
      <c r="G97" s="200"/>
      <c r="H97" s="200"/>
      <c r="I97" s="203"/>
      <c r="J97" s="204">
        <f>BK97</f>
        <v>0</v>
      </c>
      <c r="K97" s="200"/>
      <c r="L97" s="205"/>
      <c r="M97" s="206"/>
      <c r="N97" s="207"/>
      <c r="O97" s="207"/>
      <c r="P97" s="208">
        <f>P98+P206+P215+P224+P328+P364+P375</f>
        <v>0</v>
      </c>
      <c r="Q97" s="207"/>
      <c r="R97" s="208">
        <f>R98+R206+R215+R224+R328+R364+R375</f>
        <v>3.4452281199999999</v>
      </c>
      <c r="S97" s="207"/>
      <c r="T97" s="209">
        <f>T98+T206+T215+T224+T328+T364+T375</f>
        <v>1.1543160000000001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82</v>
      </c>
      <c r="AT97" s="211" t="s">
        <v>73</v>
      </c>
      <c r="AU97" s="211" t="s">
        <v>74</v>
      </c>
      <c r="AY97" s="210" t="s">
        <v>135</v>
      </c>
      <c r="BK97" s="212">
        <f>BK98+BK206+BK215+BK224+BK328+BK364+BK375</f>
        <v>0</v>
      </c>
    </row>
    <row r="98" s="12" customFormat="1" ht="22.8" customHeight="1">
      <c r="A98" s="12"/>
      <c r="B98" s="199"/>
      <c r="C98" s="200"/>
      <c r="D98" s="201" t="s">
        <v>73</v>
      </c>
      <c r="E98" s="213" t="s">
        <v>82</v>
      </c>
      <c r="F98" s="213" t="s">
        <v>1127</v>
      </c>
      <c r="G98" s="200"/>
      <c r="H98" s="200"/>
      <c r="I98" s="203"/>
      <c r="J98" s="214">
        <f>BK98</f>
        <v>0</v>
      </c>
      <c r="K98" s="200"/>
      <c r="L98" s="205"/>
      <c r="M98" s="206"/>
      <c r="N98" s="207"/>
      <c r="O98" s="207"/>
      <c r="P98" s="208">
        <f>SUM(P99:P205)</f>
        <v>0</v>
      </c>
      <c r="Q98" s="207"/>
      <c r="R98" s="208">
        <f>SUM(R99:R205)</f>
        <v>1.756</v>
      </c>
      <c r="S98" s="207"/>
      <c r="T98" s="209">
        <f>SUM(T99:T205)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82</v>
      </c>
      <c r="AT98" s="211" t="s">
        <v>73</v>
      </c>
      <c r="AU98" s="211" t="s">
        <v>82</v>
      </c>
      <c r="AY98" s="210" t="s">
        <v>135</v>
      </c>
      <c r="BK98" s="212">
        <f>SUM(BK99:BK205)</f>
        <v>0</v>
      </c>
    </row>
    <row r="99" s="2" customFormat="1" ht="16.5" customHeight="1">
      <c r="A99" s="41"/>
      <c r="B99" s="42"/>
      <c r="C99" s="215" t="s">
        <v>82</v>
      </c>
      <c r="D99" s="215" t="s">
        <v>138</v>
      </c>
      <c r="E99" s="216" t="s">
        <v>1128</v>
      </c>
      <c r="F99" s="217" t="s">
        <v>1129</v>
      </c>
      <c r="G99" s="218" t="s">
        <v>168</v>
      </c>
      <c r="H99" s="219">
        <v>2.048</v>
      </c>
      <c r="I99" s="220"/>
      <c r="J99" s="221">
        <f>ROUND(I99*H99,2)</f>
        <v>0</v>
      </c>
      <c r="K99" s="217" t="s">
        <v>142</v>
      </c>
      <c r="L99" s="47"/>
      <c r="M99" s="222" t="s">
        <v>19</v>
      </c>
      <c r="N99" s="223" t="s">
        <v>45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143</v>
      </c>
      <c r="AT99" s="226" t="s">
        <v>138</v>
      </c>
      <c r="AU99" s="226" t="s">
        <v>84</v>
      </c>
      <c r="AY99" s="20" t="s">
        <v>135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82</v>
      </c>
      <c r="BK99" s="227">
        <f>ROUND(I99*H99,2)</f>
        <v>0</v>
      </c>
      <c r="BL99" s="20" t="s">
        <v>143</v>
      </c>
      <c r="BM99" s="226" t="s">
        <v>1130</v>
      </c>
    </row>
    <row r="100" s="2" customFormat="1">
      <c r="A100" s="41"/>
      <c r="B100" s="42"/>
      <c r="C100" s="43"/>
      <c r="D100" s="228" t="s">
        <v>145</v>
      </c>
      <c r="E100" s="43"/>
      <c r="F100" s="229" t="s">
        <v>1131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145</v>
      </c>
      <c r="AU100" s="20" t="s">
        <v>84</v>
      </c>
    </row>
    <row r="101" s="13" customFormat="1">
      <c r="A101" s="13"/>
      <c r="B101" s="233"/>
      <c r="C101" s="234"/>
      <c r="D101" s="235" t="s">
        <v>147</v>
      </c>
      <c r="E101" s="236" t="s">
        <v>19</v>
      </c>
      <c r="F101" s="237" t="s">
        <v>1132</v>
      </c>
      <c r="G101" s="234"/>
      <c r="H101" s="236" t="s">
        <v>19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147</v>
      </c>
      <c r="AU101" s="243" t="s">
        <v>84</v>
      </c>
      <c r="AV101" s="13" t="s">
        <v>82</v>
      </c>
      <c r="AW101" s="13" t="s">
        <v>36</v>
      </c>
      <c r="AX101" s="13" t="s">
        <v>74</v>
      </c>
      <c r="AY101" s="243" t="s">
        <v>135</v>
      </c>
    </row>
    <row r="102" s="14" customFormat="1">
      <c r="A102" s="14"/>
      <c r="B102" s="244"/>
      <c r="C102" s="245"/>
      <c r="D102" s="235" t="s">
        <v>147</v>
      </c>
      <c r="E102" s="246" t="s">
        <v>19</v>
      </c>
      <c r="F102" s="247" t="s">
        <v>1133</v>
      </c>
      <c r="G102" s="245"/>
      <c r="H102" s="248">
        <v>0.89300000000000002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147</v>
      </c>
      <c r="AU102" s="254" t="s">
        <v>84</v>
      </c>
      <c r="AV102" s="14" t="s">
        <v>84</v>
      </c>
      <c r="AW102" s="14" t="s">
        <v>36</v>
      </c>
      <c r="AX102" s="14" t="s">
        <v>74</v>
      </c>
      <c r="AY102" s="254" t="s">
        <v>135</v>
      </c>
    </row>
    <row r="103" s="14" customFormat="1">
      <c r="A103" s="14"/>
      <c r="B103" s="244"/>
      <c r="C103" s="245"/>
      <c r="D103" s="235" t="s">
        <v>147</v>
      </c>
      <c r="E103" s="246" t="s">
        <v>19</v>
      </c>
      <c r="F103" s="247" t="s">
        <v>1134</v>
      </c>
      <c r="G103" s="245"/>
      <c r="H103" s="248">
        <v>0.20999999999999999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147</v>
      </c>
      <c r="AU103" s="254" t="s">
        <v>84</v>
      </c>
      <c r="AV103" s="14" t="s">
        <v>84</v>
      </c>
      <c r="AW103" s="14" t="s">
        <v>36</v>
      </c>
      <c r="AX103" s="14" t="s">
        <v>74</v>
      </c>
      <c r="AY103" s="254" t="s">
        <v>135</v>
      </c>
    </row>
    <row r="104" s="14" customFormat="1">
      <c r="A104" s="14"/>
      <c r="B104" s="244"/>
      <c r="C104" s="245"/>
      <c r="D104" s="235" t="s">
        <v>147</v>
      </c>
      <c r="E104" s="246" t="s">
        <v>19</v>
      </c>
      <c r="F104" s="247" t="s">
        <v>1134</v>
      </c>
      <c r="G104" s="245"/>
      <c r="H104" s="248">
        <v>0.20999999999999999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147</v>
      </c>
      <c r="AU104" s="254" t="s">
        <v>84</v>
      </c>
      <c r="AV104" s="14" t="s">
        <v>84</v>
      </c>
      <c r="AW104" s="14" t="s">
        <v>36</v>
      </c>
      <c r="AX104" s="14" t="s">
        <v>74</v>
      </c>
      <c r="AY104" s="254" t="s">
        <v>135</v>
      </c>
    </row>
    <row r="105" s="14" customFormat="1">
      <c r="A105" s="14"/>
      <c r="B105" s="244"/>
      <c r="C105" s="245"/>
      <c r="D105" s="235" t="s">
        <v>147</v>
      </c>
      <c r="E105" s="246" t="s">
        <v>19</v>
      </c>
      <c r="F105" s="247" t="s">
        <v>1135</v>
      </c>
      <c r="G105" s="245"/>
      <c r="H105" s="248">
        <v>0.73499999999999999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147</v>
      </c>
      <c r="AU105" s="254" t="s">
        <v>84</v>
      </c>
      <c r="AV105" s="14" t="s">
        <v>84</v>
      </c>
      <c r="AW105" s="14" t="s">
        <v>36</v>
      </c>
      <c r="AX105" s="14" t="s">
        <v>74</v>
      </c>
      <c r="AY105" s="254" t="s">
        <v>135</v>
      </c>
    </row>
    <row r="106" s="15" customFormat="1">
      <c r="A106" s="15"/>
      <c r="B106" s="255"/>
      <c r="C106" s="256"/>
      <c r="D106" s="235" t="s">
        <v>147</v>
      </c>
      <c r="E106" s="257" t="s">
        <v>19</v>
      </c>
      <c r="F106" s="258" t="s">
        <v>152</v>
      </c>
      <c r="G106" s="256"/>
      <c r="H106" s="259">
        <v>2.048</v>
      </c>
      <c r="I106" s="260"/>
      <c r="J106" s="256"/>
      <c r="K106" s="256"/>
      <c r="L106" s="261"/>
      <c r="M106" s="262"/>
      <c r="N106" s="263"/>
      <c r="O106" s="263"/>
      <c r="P106" s="263"/>
      <c r="Q106" s="263"/>
      <c r="R106" s="263"/>
      <c r="S106" s="263"/>
      <c r="T106" s="264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5" t="s">
        <v>147</v>
      </c>
      <c r="AU106" s="265" t="s">
        <v>84</v>
      </c>
      <c r="AV106" s="15" t="s">
        <v>143</v>
      </c>
      <c r="AW106" s="15" t="s">
        <v>36</v>
      </c>
      <c r="AX106" s="15" t="s">
        <v>82</v>
      </c>
      <c r="AY106" s="265" t="s">
        <v>135</v>
      </c>
    </row>
    <row r="107" s="2" customFormat="1" ht="33" customHeight="1">
      <c r="A107" s="41"/>
      <c r="B107" s="42"/>
      <c r="C107" s="215" t="s">
        <v>84</v>
      </c>
      <c r="D107" s="215" t="s">
        <v>138</v>
      </c>
      <c r="E107" s="216" t="s">
        <v>1136</v>
      </c>
      <c r="F107" s="217" t="s">
        <v>1137</v>
      </c>
      <c r="G107" s="218" t="s">
        <v>168</v>
      </c>
      <c r="H107" s="219">
        <v>0.877</v>
      </c>
      <c r="I107" s="220"/>
      <c r="J107" s="221">
        <f>ROUND(I107*H107,2)</f>
        <v>0</v>
      </c>
      <c r="K107" s="217" t="s">
        <v>142</v>
      </c>
      <c r="L107" s="47"/>
      <c r="M107" s="222" t="s">
        <v>19</v>
      </c>
      <c r="N107" s="223" t="s">
        <v>45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143</v>
      </c>
      <c r="AT107" s="226" t="s">
        <v>138</v>
      </c>
      <c r="AU107" s="226" t="s">
        <v>84</v>
      </c>
      <c r="AY107" s="20" t="s">
        <v>135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82</v>
      </c>
      <c r="BK107" s="227">
        <f>ROUND(I107*H107,2)</f>
        <v>0</v>
      </c>
      <c r="BL107" s="20" t="s">
        <v>143</v>
      </c>
      <c r="BM107" s="226" t="s">
        <v>1138</v>
      </c>
    </row>
    <row r="108" s="2" customFormat="1">
      <c r="A108" s="41"/>
      <c r="B108" s="42"/>
      <c r="C108" s="43"/>
      <c r="D108" s="228" t="s">
        <v>145</v>
      </c>
      <c r="E108" s="43"/>
      <c r="F108" s="229" t="s">
        <v>1139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145</v>
      </c>
      <c r="AU108" s="20" t="s">
        <v>84</v>
      </c>
    </row>
    <row r="109" s="13" customFormat="1">
      <c r="A109" s="13"/>
      <c r="B109" s="233"/>
      <c r="C109" s="234"/>
      <c r="D109" s="235" t="s">
        <v>147</v>
      </c>
      <c r="E109" s="236" t="s">
        <v>19</v>
      </c>
      <c r="F109" s="237" t="s">
        <v>1132</v>
      </c>
      <c r="G109" s="234"/>
      <c r="H109" s="236" t="s">
        <v>19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147</v>
      </c>
      <c r="AU109" s="243" t="s">
        <v>84</v>
      </c>
      <c r="AV109" s="13" t="s">
        <v>82</v>
      </c>
      <c r="AW109" s="13" t="s">
        <v>36</v>
      </c>
      <c r="AX109" s="13" t="s">
        <v>74</v>
      </c>
      <c r="AY109" s="243" t="s">
        <v>135</v>
      </c>
    </row>
    <row r="110" s="14" customFormat="1">
      <c r="A110" s="14"/>
      <c r="B110" s="244"/>
      <c r="C110" s="245"/>
      <c r="D110" s="235" t="s">
        <v>147</v>
      </c>
      <c r="E110" s="246" t="s">
        <v>19</v>
      </c>
      <c r="F110" s="247" t="s">
        <v>1133</v>
      </c>
      <c r="G110" s="245"/>
      <c r="H110" s="248">
        <v>0.89300000000000002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147</v>
      </c>
      <c r="AU110" s="254" t="s">
        <v>84</v>
      </c>
      <c r="AV110" s="14" t="s">
        <v>84</v>
      </c>
      <c r="AW110" s="14" t="s">
        <v>36</v>
      </c>
      <c r="AX110" s="14" t="s">
        <v>74</v>
      </c>
      <c r="AY110" s="254" t="s">
        <v>135</v>
      </c>
    </row>
    <row r="111" s="14" customFormat="1">
      <c r="A111" s="14"/>
      <c r="B111" s="244"/>
      <c r="C111" s="245"/>
      <c r="D111" s="235" t="s">
        <v>147</v>
      </c>
      <c r="E111" s="246" t="s">
        <v>19</v>
      </c>
      <c r="F111" s="247" t="s">
        <v>1134</v>
      </c>
      <c r="G111" s="245"/>
      <c r="H111" s="248">
        <v>0.20999999999999999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147</v>
      </c>
      <c r="AU111" s="254" t="s">
        <v>84</v>
      </c>
      <c r="AV111" s="14" t="s">
        <v>84</v>
      </c>
      <c r="AW111" s="14" t="s">
        <v>36</v>
      </c>
      <c r="AX111" s="14" t="s">
        <v>74</v>
      </c>
      <c r="AY111" s="254" t="s">
        <v>135</v>
      </c>
    </row>
    <row r="112" s="14" customFormat="1">
      <c r="A112" s="14"/>
      <c r="B112" s="244"/>
      <c r="C112" s="245"/>
      <c r="D112" s="235" t="s">
        <v>147</v>
      </c>
      <c r="E112" s="246" t="s">
        <v>19</v>
      </c>
      <c r="F112" s="247" t="s">
        <v>1134</v>
      </c>
      <c r="G112" s="245"/>
      <c r="H112" s="248">
        <v>0.20999999999999999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147</v>
      </c>
      <c r="AU112" s="254" t="s">
        <v>84</v>
      </c>
      <c r="AV112" s="14" t="s">
        <v>84</v>
      </c>
      <c r="AW112" s="14" t="s">
        <v>36</v>
      </c>
      <c r="AX112" s="14" t="s">
        <v>74</v>
      </c>
      <c r="AY112" s="254" t="s">
        <v>135</v>
      </c>
    </row>
    <row r="113" s="14" customFormat="1">
      <c r="A113" s="14"/>
      <c r="B113" s="244"/>
      <c r="C113" s="245"/>
      <c r="D113" s="235" t="s">
        <v>147</v>
      </c>
      <c r="E113" s="246" t="s">
        <v>19</v>
      </c>
      <c r="F113" s="247" t="s">
        <v>1135</v>
      </c>
      <c r="G113" s="245"/>
      <c r="H113" s="248">
        <v>0.73499999999999999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147</v>
      </c>
      <c r="AU113" s="254" t="s">
        <v>84</v>
      </c>
      <c r="AV113" s="14" t="s">
        <v>84</v>
      </c>
      <c r="AW113" s="14" t="s">
        <v>36</v>
      </c>
      <c r="AX113" s="14" t="s">
        <v>74</v>
      </c>
      <c r="AY113" s="254" t="s">
        <v>135</v>
      </c>
    </row>
    <row r="114" s="16" customFormat="1">
      <c r="A114" s="16"/>
      <c r="B114" s="266"/>
      <c r="C114" s="267"/>
      <c r="D114" s="235" t="s">
        <v>147</v>
      </c>
      <c r="E114" s="268" t="s">
        <v>19</v>
      </c>
      <c r="F114" s="269" t="s">
        <v>251</v>
      </c>
      <c r="G114" s="267"/>
      <c r="H114" s="270">
        <v>2.048</v>
      </c>
      <c r="I114" s="271"/>
      <c r="J114" s="267"/>
      <c r="K114" s="267"/>
      <c r="L114" s="272"/>
      <c r="M114" s="273"/>
      <c r="N114" s="274"/>
      <c r="O114" s="274"/>
      <c r="P114" s="274"/>
      <c r="Q114" s="274"/>
      <c r="R114" s="274"/>
      <c r="S114" s="274"/>
      <c r="T114" s="275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76" t="s">
        <v>147</v>
      </c>
      <c r="AU114" s="276" t="s">
        <v>84</v>
      </c>
      <c r="AV114" s="16" t="s">
        <v>157</v>
      </c>
      <c r="AW114" s="16" t="s">
        <v>36</v>
      </c>
      <c r="AX114" s="16" t="s">
        <v>74</v>
      </c>
      <c r="AY114" s="276" t="s">
        <v>135</v>
      </c>
    </row>
    <row r="115" s="14" customFormat="1">
      <c r="A115" s="14"/>
      <c r="B115" s="244"/>
      <c r="C115" s="245"/>
      <c r="D115" s="235" t="s">
        <v>147</v>
      </c>
      <c r="E115" s="246" t="s">
        <v>19</v>
      </c>
      <c r="F115" s="247" t="s">
        <v>1140</v>
      </c>
      <c r="G115" s="245"/>
      <c r="H115" s="248">
        <v>-0.878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147</v>
      </c>
      <c r="AU115" s="254" t="s">
        <v>84</v>
      </c>
      <c r="AV115" s="14" t="s">
        <v>84</v>
      </c>
      <c r="AW115" s="14" t="s">
        <v>36</v>
      </c>
      <c r="AX115" s="14" t="s">
        <v>74</v>
      </c>
      <c r="AY115" s="254" t="s">
        <v>135</v>
      </c>
    </row>
    <row r="116" s="16" customFormat="1">
      <c r="A116" s="16"/>
      <c r="B116" s="266"/>
      <c r="C116" s="267"/>
      <c r="D116" s="235" t="s">
        <v>147</v>
      </c>
      <c r="E116" s="268" t="s">
        <v>19</v>
      </c>
      <c r="F116" s="269" t="s">
        <v>251</v>
      </c>
      <c r="G116" s="267"/>
      <c r="H116" s="270">
        <v>-0.878</v>
      </c>
      <c r="I116" s="271"/>
      <c r="J116" s="267"/>
      <c r="K116" s="267"/>
      <c r="L116" s="272"/>
      <c r="M116" s="273"/>
      <c r="N116" s="274"/>
      <c r="O116" s="274"/>
      <c r="P116" s="274"/>
      <c r="Q116" s="274"/>
      <c r="R116" s="274"/>
      <c r="S116" s="274"/>
      <c r="T116" s="275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76" t="s">
        <v>147</v>
      </c>
      <c r="AU116" s="276" t="s">
        <v>84</v>
      </c>
      <c r="AV116" s="16" t="s">
        <v>157</v>
      </c>
      <c r="AW116" s="16" t="s">
        <v>36</v>
      </c>
      <c r="AX116" s="16" t="s">
        <v>74</v>
      </c>
      <c r="AY116" s="276" t="s">
        <v>135</v>
      </c>
    </row>
    <row r="117" s="14" customFormat="1">
      <c r="A117" s="14"/>
      <c r="B117" s="244"/>
      <c r="C117" s="245"/>
      <c r="D117" s="235" t="s">
        <v>147</v>
      </c>
      <c r="E117" s="246" t="s">
        <v>19</v>
      </c>
      <c r="F117" s="247" t="s">
        <v>1141</v>
      </c>
      <c r="G117" s="245"/>
      <c r="H117" s="248">
        <v>-0.29299999999999998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147</v>
      </c>
      <c r="AU117" s="254" t="s">
        <v>84</v>
      </c>
      <c r="AV117" s="14" t="s">
        <v>84</v>
      </c>
      <c r="AW117" s="14" t="s">
        <v>36</v>
      </c>
      <c r="AX117" s="14" t="s">
        <v>74</v>
      </c>
      <c r="AY117" s="254" t="s">
        <v>135</v>
      </c>
    </row>
    <row r="118" s="16" customFormat="1">
      <c r="A118" s="16"/>
      <c r="B118" s="266"/>
      <c r="C118" s="267"/>
      <c r="D118" s="235" t="s">
        <v>147</v>
      </c>
      <c r="E118" s="268" t="s">
        <v>19</v>
      </c>
      <c r="F118" s="269" t="s">
        <v>251</v>
      </c>
      <c r="G118" s="267"/>
      <c r="H118" s="270">
        <v>-0.29299999999999998</v>
      </c>
      <c r="I118" s="271"/>
      <c r="J118" s="267"/>
      <c r="K118" s="267"/>
      <c r="L118" s="272"/>
      <c r="M118" s="273"/>
      <c r="N118" s="274"/>
      <c r="O118" s="274"/>
      <c r="P118" s="274"/>
      <c r="Q118" s="274"/>
      <c r="R118" s="274"/>
      <c r="S118" s="274"/>
      <c r="T118" s="275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T118" s="276" t="s">
        <v>147</v>
      </c>
      <c r="AU118" s="276" t="s">
        <v>84</v>
      </c>
      <c r="AV118" s="16" t="s">
        <v>157</v>
      </c>
      <c r="AW118" s="16" t="s">
        <v>36</v>
      </c>
      <c r="AX118" s="16" t="s">
        <v>74</v>
      </c>
      <c r="AY118" s="276" t="s">
        <v>135</v>
      </c>
    </row>
    <row r="119" s="15" customFormat="1">
      <c r="A119" s="15"/>
      <c r="B119" s="255"/>
      <c r="C119" s="256"/>
      <c r="D119" s="235" t="s">
        <v>147</v>
      </c>
      <c r="E119" s="257" t="s">
        <v>19</v>
      </c>
      <c r="F119" s="258" t="s">
        <v>152</v>
      </c>
      <c r="G119" s="256"/>
      <c r="H119" s="259">
        <v>0.877</v>
      </c>
      <c r="I119" s="260"/>
      <c r="J119" s="256"/>
      <c r="K119" s="256"/>
      <c r="L119" s="261"/>
      <c r="M119" s="262"/>
      <c r="N119" s="263"/>
      <c r="O119" s="263"/>
      <c r="P119" s="263"/>
      <c r="Q119" s="263"/>
      <c r="R119" s="263"/>
      <c r="S119" s="263"/>
      <c r="T119" s="26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5" t="s">
        <v>147</v>
      </c>
      <c r="AU119" s="265" t="s">
        <v>84</v>
      </c>
      <c r="AV119" s="15" t="s">
        <v>143</v>
      </c>
      <c r="AW119" s="15" t="s">
        <v>36</v>
      </c>
      <c r="AX119" s="15" t="s">
        <v>82</v>
      </c>
      <c r="AY119" s="265" t="s">
        <v>135</v>
      </c>
    </row>
    <row r="120" s="2" customFormat="1" ht="37.8" customHeight="1">
      <c r="A120" s="41"/>
      <c r="B120" s="42"/>
      <c r="C120" s="215" t="s">
        <v>157</v>
      </c>
      <c r="D120" s="215" t="s">
        <v>138</v>
      </c>
      <c r="E120" s="216" t="s">
        <v>1142</v>
      </c>
      <c r="F120" s="217" t="s">
        <v>1143</v>
      </c>
      <c r="G120" s="218" t="s">
        <v>168</v>
      </c>
      <c r="H120" s="219">
        <v>0.877</v>
      </c>
      <c r="I120" s="220"/>
      <c r="J120" s="221">
        <f>ROUND(I120*H120,2)</f>
        <v>0</v>
      </c>
      <c r="K120" s="217" t="s">
        <v>142</v>
      </c>
      <c r="L120" s="47"/>
      <c r="M120" s="222" t="s">
        <v>19</v>
      </c>
      <c r="N120" s="223" t="s">
        <v>45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143</v>
      </c>
      <c r="AT120" s="226" t="s">
        <v>138</v>
      </c>
      <c r="AU120" s="226" t="s">
        <v>84</v>
      </c>
      <c r="AY120" s="20" t="s">
        <v>135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82</v>
      </c>
      <c r="BK120" s="227">
        <f>ROUND(I120*H120,2)</f>
        <v>0</v>
      </c>
      <c r="BL120" s="20" t="s">
        <v>143</v>
      </c>
      <c r="BM120" s="226" t="s">
        <v>1144</v>
      </c>
    </row>
    <row r="121" s="2" customFormat="1">
      <c r="A121" s="41"/>
      <c r="B121" s="42"/>
      <c r="C121" s="43"/>
      <c r="D121" s="228" t="s">
        <v>145</v>
      </c>
      <c r="E121" s="43"/>
      <c r="F121" s="229" t="s">
        <v>1145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145</v>
      </c>
      <c r="AU121" s="20" t="s">
        <v>84</v>
      </c>
    </row>
    <row r="122" s="13" customFormat="1">
      <c r="A122" s="13"/>
      <c r="B122" s="233"/>
      <c r="C122" s="234"/>
      <c r="D122" s="235" t="s">
        <v>147</v>
      </c>
      <c r="E122" s="236" t="s">
        <v>19</v>
      </c>
      <c r="F122" s="237" t="s">
        <v>1132</v>
      </c>
      <c r="G122" s="234"/>
      <c r="H122" s="236" t="s">
        <v>19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147</v>
      </c>
      <c r="AU122" s="243" t="s">
        <v>84</v>
      </c>
      <c r="AV122" s="13" t="s">
        <v>82</v>
      </c>
      <c r="AW122" s="13" t="s">
        <v>36</v>
      </c>
      <c r="AX122" s="13" t="s">
        <v>74</v>
      </c>
      <c r="AY122" s="243" t="s">
        <v>135</v>
      </c>
    </row>
    <row r="123" s="14" customFormat="1">
      <c r="A123" s="14"/>
      <c r="B123" s="244"/>
      <c r="C123" s="245"/>
      <c r="D123" s="235" t="s">
        <v>147</v>
      </c>
      <c r="E123" s="246" t="s">
        <v>19</v>
      </c>
      <c r="F123" s="247" t="s">
        <v>1133</v>
      </c>
      <c r="G123" s="245"/>
      <c r="H123" s="248">
        <v>0.89300000000000002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147</v>
      </c>
      <c r="AU123" s="254" t="s">
        <v>84</v>
      </c>
      <c r="AV123" s="14" t="s">
        <v>84</v>
      </c>
      <c r="AW123" s="14" t="s">
        <v>36</v>
      </c>
      <c r="AX123" s="14" t="s">
        <v>74</v>
      </c>
      <c r="AY123" s="254" t="s">
        <v>135</v>
      </c>
    </row>
    <row r="124" s="14" customFormat="1">
      <c r="A124" s="14"/>
      <c r="B124" s="244"/>
      <c r="C124" s="245"/>
      <c r="D124" s="235" t="s">
        <v>147</v>
      </c>
      <c r="E124" s="246" t="s">
        <v>19</v>
      </c>
      <c r="F124" s="247" t="s">
        <v>1134</v>
      </c>
      <c r="G124" s="245"/>
      <c r="H124" s="248">
        <v>0.20999999999999999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147</v>
      </c>
      <c r="AU124" s="254" t="s">
        <v>84</v>
      </c>
      <c r="AV124" s="14" t="s">
        <v>84</v>
      </c>
      <c r="AW124" s="14" t="s">
        <v>36</v>
      </c>
      <c r="AX124" s="14" t="s">
        <v>74</v>
      </c>
      <c r="AY124" s="254" t="s">
        <v>135</v>
      </c>
    </row>
    <row r="125" s="14" customFormat="1">
      <c r="A125" s="14"/>
      <c r="B125" s="244"/>
      <c r="C125" s="245"/>
      <c r="D125" s="235" t="s">
        <v>147</v>
      </c>
      <c r="E125" s="246" t="s">
        <v>19</v>
      </c>
      <c r="F125" s="247" t="s">
        <v>1134</v>
      </c>
      <c r="G125" s="245"/>
      <c r="H125" s="248">
        <v>0.20999999999999999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147</v>
      </c>
      <c r="AU125" s="254" t="s">
        <v>84</v>
      </c>
      <c r="AV125" s="14" t="s">
        <v>84</v>
      </c>
      <c r="AW125" s="14" t="s">
        <v>36</v>
      </c>
      <c r="AX125" s="14" t="s">
        <v>74</v>
      </c>
      <c r="AY125" s="254" t="s">
        <v>135</v>
      </c>
    </row>
    <row r="126" s="14" customFormat="1">
      <c r="A126" s="14"/>
      <c r="B126" s="244"/>
      <c r="C126" s="245"/>
      <c r="D126" s="235" t="s">
        <v>147</v>
      </c>
      <c r="E126" s="246" t="s">
        <v>19</v>
      </c>
      <c r="F126" s="247" t="s">
        <v>1135</v>
      </c>
      <c r="G126" s="245"/>
      <c r="H126" s="248">
        <v>0.73499999999999999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147</v>
      </c>
      <c r="AU126" s="254" t="s">
        <v>84</v>
      </c>
      <c r="AV126" s="14" t="s">
        <v>84</v>
      </c>
      <c r="AW126" s="14" t="s">
        <v>36</v>
      </c>
      <c r="AX126" s="14" t="s">
        <v>74</v>
      </c>
      <c r="AY126" s="254" t="s">
        <v>135</v>
      </c>
    </row>
    <row r="127" s="16" customFormat="1">
      <c r="A127" s="16"/>
      <c r="B127" s="266"/>
      <c r="C127" s="267"/>
      <c r="D127" s="235" t="s">
        <v>147</v>
      </c>
      <c r="E127" s="268" t="s">
        <v>19</v>
      </c>
      <c r="F127" s="269" t="s">
        <v>251</v>
      </c>
      <c r="G127" s="267"/>
      <c r="H127" s="270">
        <v>2.048</v>
      </c>
      <c r="I127" s="271"/>
      <c r="J127" s="267"/>
      <c r="K127" s="267"/>
      <c r="L127" s="272"/>
      <c r="M127" s="273"/>
      <c r="N127" s="274"/>
      <c r="O127" s="274"/>
      <c r="P127" s="274"/>
      <c r="Q127" s="274"/>
      <c r="R127" s="274"/>
      <c r="S127" s="274"/>
      <c r="T127" s="275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T127" s="276" t="s">
        <v>147</v>
      </c>
      <c r="AU127" s="276" t="s">
        <v>84</v>
      </c>
      <c r="AV127" s="16" t="s">
        <v>157</v>
      </c>
      <c r="AW127" s="16" t="s">
        <v>36</v>
      </c>
      <c r="AX127" s="16" t="s">
        <v>74</v>
      </c>
      <c r="AY127" s="276" t="s">
        <v>135</v>
      </c>
    </row>
    <row r="128" s="14" customFormat="1">
      <c r="A128" s="14"/>
      <c r="B128" s="244"/>
      <c r="C128" s="245"/>
      <c r="D128" s="235" t="s">
        <v>147</v>
      </c>
      <c r="E128" s="246" t="s">
        <v>19</v>
      </c>
      <c r="F128" s="247" t="s">
        <v>1140</v>
      </c>
      <c r="G128" s="245"/>
      <c r="H128" s="248">
        <v>-0.878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147</v>
      </c>
      <c r="AU128" s="254" t="s">
        <v>84</v>
      </c>
      <c r="AV128" s="14" t="s">
        <v>84</v>
      </c>
      <c r="AW128" s="14" t="s">
        <v>36</v>
      </c>
      <c r="AX128" s="14" t="s">
        <v>74</v>
      </c>
      <c r="AY128" s="254" t="s">
        <v>135</v>
      </c>
    </row>
    <row r="129" s="16" customFormat="1">
      <c r="A129" s="16"/>
      <c r="B129" s="266"/>
      <c r="C129" s="267"/>
      <c r="D129" s="235" t="s">
        <v>147</v>
      </c>
      <c r="E129" s="268" t="s">
        <v>19</v>
      </c>
      <c r="F129" s="269" t="s">
        <v>251</v>
      </c>
      <c r="G129" s="267"/>
      <c r="H129" s="270">
        <v>-0.878</v>
      </c>
      <c r="I129" s="271"/>
      <c r="J129" s="267"/>
      <c r="K129" s="267"/>
      <c r="L129" s="272"/>
      <c r="M129" s="273"/>
      <c r="N129" s="274"/>
      <c r="O129" s="274"/>
      <c r="P129" s="274"/>
      <c r="Q129" s="274"/>
      <c r="R129" s="274"/>
      <c r="S129" s="274"/>
      <c r="T129" s="275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T129" s="276" t="s">
        <v>147</v>
      </c>
      <c r="AU129" s="276" t="s">
        <v>84</v>
      </c>
      <c r="AV129" s="16" t="s">
        <v>157</v>
      </c>
      <c r="AW129" s="16" t="s">
        <v>36</v>
      </c>
      <c r="AX129" s="16" t="s">
        <v>74</v>
      </c>
      <c r="AY129" s="276" t="s">
        <v>135</v>
      </c>
    </row>
    <row r="130" s="14" customFormat="1">
      <c r="A130" s="14"/>
      <c r="B130" s="244"/>
      <c r="C130" s="245"/>
      <c r="D130" s="235" t="s">
        <v>147</v>
      </c>
      <c r="E130" s="246" t="s">
        <v>19</v>
      </c>
      <c r="F130" s="247" t="s">
        <v>1141</v>
      </c>
      <c r="G130" s="245"/>
      <c r="H130" s="248">
        <v>-0.29299999999999998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147</v>
      </c>
      <c r="AU130" s="254" t="s">
        <v>84</v>
      </c>
      <c r="AV130" s="14" t="s">
        <v>84</v>
      </c>
      <c r="AW130" s="14" t="s">
        <v>36</v>
      </c>
      <c r="AX130" s="14" t="s">
        <v>74</v>
      </c>
      <c r="AY130" s="254" t="s">
        <v>135</v>
      </c>
    </row>
    <row r="131" s="16" customFormat="1">
      <c r="A131" s="16"/>
      <c r="B131" s="266"/>
      <c r="C131" s="267"/>
      <c r="D131" s="235" t="s">
        <v>147</v>
      </c>
      <c r="E131" s="268" t="s">
        <v>19</v>
      </c>
      <c r="F131" s="269" t="s">
        <v>251</v>
      </c>
      <c r="G131" s="267"/>
      <c r="H131" s="270">
        <v>-0.29299999999999998</v>
      </c>
      <c r="I131" s="271"/>
      <c r="J131" s="267"/>
      <c r="K131" s="267"/>
      <c r="L131" s="272"/>
      <c r="M131" s="273"/>
      <c r="N131" s="274"/>
      <c r="O131" s="274"/>
      <c r="P131" s="274"/>
      <c r="Q131" s="274"/>
      <c r="R131" s="274"/>
      <c r="S131" s="274"/>
      <c r="T131" s="275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T131" s="276" t="s">
        <v>147</v>
      </c>
      <c r="AU131" s="276" t="s">
        <v>84</v>
      </c>
      <c r="AV131" s="16" t="s">
        <v>157</v>
      </c>
      <c r="AW131" s="16" t="s">
        <v>36</v>
      </c>
      <c r="AX131" s="16" t="s">
        <v>74</v>
      </c>
      <c r="AY131" s="276" t="s">
        <v>135</v>
      </c>
    </row>
    <row r="132" s="15" customFormat="1">
      <c r="A132" s="15"/>
      <c r="B132" s="255"/>
      <c r="C132" s="256"/>
      <c r="D132" s="235" t="s">
        <v>147</v>
      </c>
      <c r="E132" s="257" t="s">
        <v>19</v>
      </c>
      <c r="F132" s="258" t="s">
        <v>152</v>
      </c>
      <c r="G132" s="256"/>
      <c r="H132" s="259">
        <v>0.877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147</v>
      </c>
      <c r="AU132" s="265" t="s">
        <v>84</v>
      </c>
      <c r="AV132" s="15" t="s">
        <v>143</v>
      </c>
      <c r="AW132" s="15" t="s">
        <v>36</v>
      </c>
      <c r="AX132" s="15" t="s">
        <v>82</v>
      </c>
      <c r="AY132" s="265" t="s">
        <v>135</v>
      </c>
    </row>
    <row r="133" s="2" customFormat="1" ht="37.8" customHeight="1">
      <c r="A133" s="41"/>
      <c r="B133" s="42"/>
      <c r="C133" s="215" t="s">
        <v>143</v>
      </c>
      <c r="D133" s="215" t="s">
        <v>138</v>
      </c>
      <c r="E133" s="216" t="s">
        <v>1146</v>
      </c>
      <c r="F133" s="217" t="s">
        <v>1147</v>
      </c>
      <c r="G133" s="218" t="s">
        <v>168</v>
      </c>
      <c r="H133" s="219">
        <v>12.278000000000001</v>
      </c>
      <c r="I133" s="220"/>
      <c r="J133" s="221">
        <f>ROUND(I133*H133,2)</f>
        <v>0</v>
      </c>
      <c r="K133" s="217" t="s">
        <v>142</v>
      </c>
      <c r="L133" s="47"/>
      <c r="M133" s="222" t="s">
        <v>19</v>
      </c>
      <c r="N133" s="223" t="s">
        <v>45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143</v>
      </c>
      <c r="AT133" s="226" t="s">
        <v>138</v>
      </c>
      <c r="AU133" s="226" t="s">
        <v>84</v>
      </c>
      <c r="AY133" s="20" t="s">
        <v>135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82</v>
      </c>
      <c r="BK133" s="227">
        <f>ROUND(I133*H133,2)</f>
        <v>0</v>
      </c>
      <c r="BL133" s="20" t="s">
        <v>143</v>
      </c>
      <c r="BM133" s="226" t="s">
        <v>1148</v>
      </c>
    </row>
    <row r="134" s="2" customFormat="1">
      <c r="A134" s="41"/>
      <c r="B134" s="42"/>
      <c r="C134" s="43"/>
      <c r="D134" s="228" t="s">
        <v>145</v>
      </c>
      <c r="E134" s="43"/>
      <c r="F134" s="229" t="s">
        <v>1149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145</v>
      </c>
      <c r="AU134" s="20" t="s">
        <v>84</v>
      </c>
    </row>
    <row r="135" s="14" customFormat="1">
      <c r="A135" s="14"/>
      <c r="B135" s="244"/>
      <c r="C135" s="245"/>
      <c r="D135" s="235" t="s">
        <v>147</v>
      </c>
      <c r="E135" s="246" t="s">
        <v>19</v>
      </c>
      <c r="F135" s="247" t="s">
        <v>1150</v>
      </c>
      <c r="G135" s="245"/>
      <c r="H135" s="248">
        <v>12.278000000000001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147</v>
      </c>
      <c r="AU135" s="254" t="s">
        <v>84</v>
      </c>
      <c r="AV135" s="14" t="s">
        <v>84</v>
      </c>
      <c r="AW135" s="14" t="s">
        <v>36</v>
      </c>
      <c r="AX135" s="14" t="s">
        <v>74</v>
      </c>
      <c r="AY135" s="254" t="s">
        <v>135</v>
      </c>
    </row>
    <row r="136" s="15" customFormat="1">
      <c r="A136" s="15"/>
      <c r="B136" s="255"/>
      <c r="C136" s="256"/>
      <c r="D136" s="235" t="s">
        <v>147</v>
      </c>
      <c r="E136" s="257" t="s">
        <v>19</v>
      </c>
      <c r="F136" s="258" t="s">
        <v>152</v>
      </c>
      <c r="G136" s="256"/>
      <c r="H136" s="259">
        <v>12.278000000000001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147</v>
      </c>
      <c r="AU136" s="265" t="s">
        <v>84</v>
      </c>
      <c r="AV136" s="15" t="s">
        <v>143</v>
      </c>
      <c r="AW136" s="15" t="s">
        <v>36</v>
      </c>
      <c r="AX136" s="15" t="s">
        <v>82</v>
      </c>
      <c r="AY136" s="265" t="s">
        <v>135</v>
      </c>
    </row>
    <row r="137" s="2" customFormat="1" ht="24.15" customHeight="1">
      <c r="A137" s="41"/>
      <c r="B137" s="42"/>
      <c r="C137" s="215" t="s">
        <v>174</v>
      </c>
      <c r="D137" s="215" t="s">
        <v>138</v>
      </c>
      <c r="E137" s="216" t="s">
        <v>1151</v>
      </c>
      <c r="F137" s="217" t="s">
        <v>1152</v>
      </c>
      <c r="G137" s="218" t="s">
        <v>168</v>
      </c>
      <c r="H137" s="219">
        <v>0.877</v>
      </c>
      <c r="I137" s="220"/>
      <c r="J137" s="221">
        <f>ROUND(I137*H137,2)</f>
        <v>0</v>
      </c>
      <c r="K137" s="217" t="s">
        <v>142</v>
      </c>
      <c r="L137" s="47"/>
      <c r="M137" s="222" t="s">
        <v>19</v>
      </c>
      <c r="N137" s="223" t="s">
        <v>45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143</v>
      </c>
      <c r="AT137" s="226" t="s">
        <v>138</v>
      </c>
      <c r="AU137" s="226" t="s">
        <v>84</v>
      </c>
      <c r="AY137" s="20" t="s">
        <v>135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82</v>
      </c>
      <c r="BK137" s="227">
        <f>ROUND(I137*H137,2)</f>
        <v>0</v>
      </c>
      <c r="BL137" s="20" t="s">
        <v>143</v>
      </c>
      <c r="BM137" s="226" t="s">
        <v>1153</v>
      </c>
    </row>
    <row r="138" s="2" customFormat="1">
      <c r="A138" s="41"/>
      <c r="B138" s="42"/>
      <c r="C138" s="43"/>
      <c r="D138" s="228" t="s">
        <v>145</v>
      </c>
      <c r="E138" s="43"/>
      <c r="F138" s="229" t="s">
        <v>1154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145</v>
      </c>
      <c r="AU138" s="20" t="s">
        <v>84</v>
      </c>
    </row>
    <row r="139" s="13" customFormat="1">
      <c r="A139" s="13"/>
      <c r="B139" s="233"/>
      <c r="C139" s="234"/>
      <c r="D139" s="235" t="s">
        <v>147</v>
      </c>
      <c r="E139" s="236" t="s">
        <v>19</v>
      </c>
      <c r="F139" s="237" t="s">
        <v>1132</v>
      </c>
      <c r="G139" s="234"/>
      <c r="H139" s="236" t="s">
        <v>19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147</v>
      </c>
      <c r="AU139" s="243" t="s">
        <v>84</v>
      </c>
      <c r="AV139" s="13" t="s">
        <v>82</v>
      </c>
      <c r="AW139" s="13" t="s">
        <v>36</v>
      </c>
      <c r="AX139" s="13" t="s">
        <v>74</v>
      </c>
      <c r="AY139" s="243" t="s">
        <v>135</v>
      </c>
    </row>
    <row r="140" s="14" customFormat="1">
      <c r="A140" s="14"/>
      <c r="B140" s="244"/>
      <c r="C140" s="245"/>
      <c r="D140" s="235" t="s">
        <v>147</v>
      </c>
      <c r="E140" s="246" t="s">
        <v>19</v>
      </c>
      <c r="F140" s="247" t="s">
        <v>1133</v>
      </c>
      <c r="G140" s="245"/>
      <c r="H140" s="248">
        <v>0.89300000000000002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147</v>
      </c>
      <c r="AU140" s="254" t="s">
        <v>84</v>
      </c>
      <c r="AV140" s="14" t="s">
        <v>84</v>
      </c>
      <c r="AW140" s="14" t="s">
        <v>36</v>
      </c>
      <c r="AX140" s="14" t="s">
        <v>74</v>
      </c>
      <c r="AY140" s="254" t="s">
        <v>135</v>
      </c>
    </row>
    <row r="141" s="14" customFormat="1">
      <c r="A141" s="14"/>
      <c r="B141" s="244"/>
      <c r="C141" s="245"/>
      <c r="D141" s="235" t="s">
        <v>147</v>
      </c>
      <c r="E141" s="246" t="s">
        <v>19</v>
      </c>
      <c r="F141" s="247" t="s">
        <v>1134</v>
      </c>
      <c r="G141" s="245"/>
      <c r="H141" s="248">
        <v>0.20999999999999999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147</v>
      </c>
      <c r="AU141" s="254" t="s">
        <v>84</v>
      </c>
      <c r="AV141" s="14" t="s">
        <v>84</v>
      </c>
      <c r="AW141" s="14" t="s">
        <v>36</v>
      </c>
      <c r="AX141" s="14" t="s">
        <v>74</v>
      </c>
      <c r="AY141" s="254" t="s">
        <v>135</v>
      </c>
    </row>
    <row r="142" s="14" customFormat="1">
      <c r="A142" s="14"/>
      <c r="B142" s="244"/>
      <c r="C142" s="245"/>
      <c r="D142" s="235" t="s">
        <v>147</v>
      </c>
      <c r="E142" s="246" t="s">
        <v>19</v>
      </c>
      <c r="F142" s="247" t="s">
        <v>1134</v>
      </c>
      <c r="G142" s="245"/>
      <c r="H142" s="248">
        <v>0.20999999999999999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147</v>
      </c>
      <c r="AU142" s="254" t="s">
        <v>84</v>
      </c>
      <c r="AV142" s="14" t="s">
        <v>84</v>
      </c>
      <c r="AW142" s="14" t="s">
        <v>36</v>
      </c>
      <c r="AX142" s="14" t="s">
        <v>74</v>
      </c>
      <c r="AY142" s="254" t="s">
        <v>135</v>
      </c>
    </row>
    <row r="143" s="14" customFormat="1">
      <c r="A143" s="14"/>
      <c r="B143" s="244"/>
      <c r="C143" s="245"/>
      <c r="D143" s="235" t="s">
        <v>147</v>
      </c>
      <c r="E143" s="246" t="s">
        <v>19</v>
      </c>
      <c r="F143" s="247" t="s">
        <v>1135</v>
      </c>
      <c r="G143" s="245"/>
      <c r="H143" s="248">
        <v>0.73499999999999999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147</v>
      </c>
      <c r="AU143" s="254" t="s">
        <v>84</v>
      </c>
      <c r="AV143" s="14" t="s">
        <v>84</v>
      </c>
      <c r="AW143" s="14" t="s">
        <v>36</v>
      </c>
      <c r="AX143" s="14" t="s">
        <v>74</v>
      </c>
      <c r="AY143" s="254" t="s">
        <v>135</v>
      </c>
    </row>
    <row r="144" s="16" customFormat="1">
      <c r="A144" s="16"/>
      <c r="B144" s="266"/>
      <c r="C144" s="267"/>
      <c r="D144" s="235" t="s">
        <v>147</v>
      </c>
      <c r="E144" s="268" t="s">
        <v>19</v>
      </c>
      <c r="F144" s="269" t="s">
        <v>251</v>
      </c>
      <c r="G144" s="267"/>
      <c r="H144" s="270">
        <v>2.048</v>
      </c>
      <c r="I144" s="271"/>
      <c r="J144" s="267"/>
      <c r="K144" s="267"/>
      <c r="L144" s="272"/>
      <c r="M144" s="273"/>
      <c r="N144" s="274"/>
      <c r="O144" s="274"/>
      <c r="P144" s="274"/>
      <c r="Q144" s="274"/>
      <c r="R144" s="274"/>
      <c r="S144" s="274"/>
      <c r="T144" s="275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276" t="s">
        <v>147</v>
      </c>
      <c r="AU144" s="276" t="s">
        <v>84</v>
      </c>
      <c r="AV144" s="16" t="s">
        <v>157</v>
      </c>
      <c r="AW144" s="16" t="s">
        <v>36</v>
      </c>
      <c r="AX144" s="16" t="s">
        <v>74</v>
      </c>
      <c r="AY144" s="276" t="s">
        <v>135</v>
      </c>
    </row>
    <row r="145" s="14" customFormat="1">
      <c r="A145" s="14"/>
      <c r="B145" s="244"/>
      <c r="C145" s="245"/>
      <c r="D145" s="235" t="s">
        <v>147</v>
      </c>
      <c r="E145" s="246" t="s">
        <v>19</v>
      </c>
      <c r="F145" s="247" t="s">
        <v>1140</v>
      </c>
      <c r="G145" s="245"/>
      <c r="H145" s="248">
        <v>-0.878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147</v>
      </c>
      <c r="AU145" s="254" t="s">
        <v>84</v>
      </c>
      <c r="AV145" s="14" t="s">
        <v>84</v>
      </c>
      <c r="AW145" s="14" t="s">
        <v>36</v>
      </c>
      <c r="AX145" s="14" t="s">
        <v>74</v>
      </c>
      <c r="AY145" s="254" t="s">
        <v>135</v>
      </c>
    </row>
    <row r="146" s="16" customFormat="1">
      <c r="A146" s="16"/>
      <c r="B146" s="266"/>
      <c r="C146" s="267"/>
      <c r="D146" s="235" t="s">
        <v>147</v>
      </c>
      <c r="E146" s="268" t="s">
        <v>19</v>
      </c>
      <c r="F146" s="269" t="s">
        <v>251</v>
      </c>
      <c r="G146" s="267"/>
      <c r="H146" s="270">
        <v>-0.878</v>
      </c>
      <c r="I146" s="271"/>
      <c r="J146" s="267"/>
      <c r="K146" s="267"/>
      <c r="L146" s="272"/>
      <c r="M146" s="273"/>
      <c r="N146" s="274"/>
      <c r="O146" s="274"/>
      <c r="P146" s="274"/>
      <c r="Q146" s="274"/>
      <c r="R146" s="274"/>
      <c r="S146" s="274"/>
      <c r="T146" s="275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76" t="s">
        <v>147</v>
      </c>
      <c r="AU146" s="276" t="s">
        <v>84</v>
      </c>
      <c r="AV146" s="16" t="s">
        <v>157</v>
      </c>
      <c r="AW146" s="16" t="s">
        <v>36</v>
      </c>
      <c r="AX146" s="16" t="s">
        <v>74</v>
      </c>
      <c r="AY146" s="276" t="s">
        <v>135</v>
      </c>
    </row>
    <row r="147" s="14" customFormat="1">
      <c r="A147" s="14"/>
      <c r="B147" s="244"/>
      <c r="C147" s="245"/>
      <c r="D147" s="235" t="s">
        <v>147</v>
      </c>
      <c r="E147" s="246" t="s">
        <v>19</v>
      </c>
      <c r="F147" s="247" t="s">
        <v>1141</v>
      </c>
      <c r="G147" s="245"/>
      <c r="H147" s="248">
        <v>-0.29299999999999998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147</v>
      </c>
      <c r="AU147" s="254" t="s">
        <v>84</v>
      </c>
      <c r="AV147" s="14" t="s">
        <v>84</v>
      </c>
      <c r="AW147" s="14" t="s">
        <v>36</v>
      </c>
      <c r="AX147" s="14" t="s">
        <v>74</v>
      </c>
      <c r="AY147" s="254" t="s">
        <v>135</v>
      </c>
    </row>
    <row r="148" s="16" customFormat="1">
      <c r="A148" s="16"/>
      <c r="B148" s="266"/>
      <c r="C148" s="267"/>
      <c r="D148" s="235" t="s">
        <v>147</v>
      </c>
      <c r="E148" s="268" t="s">
        <v>19</v>
      </c>
      <c r="F148" s="269" t="s">
        <v>251</v>
      </c>
      <c r="G148" s="267"/>
      <c r="H148" s="270">
        <v>-0.29299999999999998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76" t="s">
        <v>147</v>
      </c>
      <c r="AU148" s="276" t="s">
        <v>84</v>
      </c>
      <c r="AV148" s="16" t="s">
        <v>157</v>
      </c>
      <c r="AW148" s="16" t="s">
        <v>36</v>
      </c>
      <c r="AX148" s="16" t="s">
        <v>74</v>
      </c>
      <c r="AY148" s="276" t="s">
        <v>135</v>
      </c>
    </row>
    <row r="149" s="15" customFormat="1">
      <c r="A149" s="15"/>
      <c r="B149" s="255"/>
      <c r="C149" s="256"/>
      <c r="D149" s="235" t="s">
        <v>147</v>
      </c>
      <c r="E149" s="257" t="s">
        <v>19</v>
      </c>
      <c r="F149" s="258" t="s">
        <v>152</v>
      </c>
      <c r="G149" s="256"/>
      <c r="H149" s="259">
        <v>0.877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147</v>
      </c>
      <c r="AU149" s="265" t="s">
        <v>84</v>
      </c>
      <c r="AV149" s="15" t="s">
        <v>143</v>
      </c>
      <c r="AW149" s="15" t="s">
        <v>36</v>
      </c>
      <c r="AX149" s="15" t="s">
        <v>82</v>
      </c>
      <c r="AY149" s="265" t="s">
        <v>135</v>
      </c>
    </row>
    <row r="150" s="2" customFormat="1" ht="24.15" customHeight="1">
      <c r="A150" s="41"/>
      <c r="B150" s="42"/>
      <c r="C150" s="215" t="s">
        <v>188</v>
      </c>
      <c r="D150" s="215" t="s">
        <v>138</v>
      </c>
      <c r="E150" s="216" t="s">
        <v>1155</v>
      </c>
      <c r="F150" s="217" t="s">
        <v>1156</v>
      </c>
      <c r="G150" s="218" t="s">
        <v>270</v>
      </c>
      <c r="H150" s="219">
        <v>1.754</v>
      </c>
      <c r="I150" s="220"/>
      <c r="J150" s="221">
        <f>ROUND(I150*H150,2)</f>
        <v>0</v>
      </c>
      <c r="K150" s="217" t="s">
        <v>142</v>
      </c>
      <c r="L150" s="47"/>
      <c r="M150" s="222" t="s">
        <v>19</v>
      </c>
      <c r="N150" s="223" t="s">
        <v>45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143</v>
      </c>
      <c r="AT150" s="226" t="s">
        <v>138</v>
      </c>
      <c r="AU150" s="226" t="s">
        <v>84</v>
      </c>
      <c r="AY150" s="20" t="s">
        <v>135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82</v>
      </c>
      <c r="BK150" s="227">
        <f>ROUND(I150*H150,2)</f>
        <v>0</v>
      </c>
      <c r="BL150" s="20" t="s">
        <v>143</v>
      </c>
      <c r="BM150" s="226" t="s">
        <v>1157</v>
      </c>
    </row>
    <row r="151" s="2" customFormat="1">
      <c r="A151" s="41"/>
      <c r="B151" s="42"/>
      <c r="C151" s="43"/>
      <c r="D151" s="228" t="s">
        <v>145</v>
      </c>
      <c r="E151" s="43"/>
      <c r="F151" s="229" t="s">
        <v>1158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145</v>
      </c>
      <c r="AU151" s="20" t="s">
        <v>84</v>
      </c>
    </row>
    <row r="152" s="13" customFormat="1">
      <c r="A152" s="13"/>
      <c r="B152" s="233"/>
      <c r="C152" s="234"/>
      <c r="D152" s="235" t="s">
        <v>147</v>
      </c>
      <c r="E152" s="236" t="s">
        <v>19</v>
      </c>
      <c r="F152" s="237" t="s">
        <v>1132</v>
      </c>
      <c r="G152" s="234"/>
      <c r="H152" s="236" t="s">
        <v>19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147</v>
      </c>
      <c r="AU152" s="243" t="s">
        <v>84</v>
      </c>
      <c r="AV152" s="13" t="s">
        <v>82</v>
      </c>
      <c r="AW152" s="13" t="s">
        <v>36</v>
      </c>
      <c r="AX152" s="13" t="s">
        <v>74</v>
      </c>
      <c r="AY152" s="243" t="s">
        <v>135</v>
      </c>
    </row>
    <row r="153" s="14" customFormat="1">
      <c r="A153" s="14"/>
      <c r="B153" s="244"/>
      <c r="C153" s="245"/>
      <c r="D153" s="235" t="s">
        <v>147</v>
      </c>
      <c r="E153" s="246" t="s">
        <v>19</v>
      </c>
      <c r="F153" s="247" t="s">
        <v>1133</v>
      </c>
      <c r="G153" s="245"/>
      <c r="H153" s="248">
        <v>0.89300000000000002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147</v>
      </c>
      <c r="AU153" s="254" t="s">
        <v>84</v>
      </c>
      <c r="AV153" s="14" t="s">
        <v>84</v>
      </c>
      <c r="AW153" s="14" t="s">
        <v>36</v>
      </c>
      <c r="AX153" s="14" t="s">
        <v>74</v>
      </c>
      <c r="AY153" s="254" t="s">
        <v>135</v>
      </c>
    </row>
    <row r="154" s="14" customFormat="1">
      <c r="A154" s="14"/>
      <c r="B154" s="244"/>
      <c r="C154" s="245"/>
      <c r="D154" s="235" t="s">
        <v>147</v>
      </c>
      <c r="E154" s="246" t="s">
        <v>19</v>
      </c>
      <c r="F154" s="247" t="s">
        <v>1134</v>
      </c>
      <c r="G154" s="245"/>
      <c r="H154" s="248">
        <v>0.20999999999999999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147</v>
      </c>
      <c r="AU154" s="254" t="s">
        <v>84</v>
      </c>
      <c r="AV154" s="14" t="s">
        <v>84</v>
      </c>
      <c r="AW154" s="14" t="s">
        <v>36</v>
      </c>
      <c r="AX154" s="14" t="s">
        <v>74</v>
      </c>
      <c r="AY154" s="254" t="s">
        <v>135</v>
      </c>
    </row>
    <row r="155" s="14" customFormat="1">
      <c r="A155" s="14"/>
      <c r="B155" s="244"/>
      <c r="C155" s="245"/>
      <c r="D155" s="235" t="s">
        <v>147</v>
      </c>
      <c r="E155" s="246" t="s">
        <v>19</v>
      </c>
      <c r="F155" s="247" t="s">
        <v>1134</v>
      </c>
      <c r="G155" s="245"/>
      <c r="H155" s="248">
        <v>0.20999999999999999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147</v>
      </c>
      <c r="AU155" s="254" t="s">
        <v>84</v>
      </c>
      <c r="AV155" s="14" t="s">
        <v>84</v>
      </c>
      <c r="AW155" s="14" t="s">
        <v>36</v>
      </c>
      <c r="AX155" s="14" t="s">
        <v>74</v>
      </c>
      <c r="AY155" s="254" t="s">
        <v>135</v>
      </c>
    </row>
    <row r="156" s="14" customFormat="1">
      <c r="A156" s="14"/>
      <c r="B156" s="244"/>
      <c r="C156" s="245"/>
      <c r="D156" s="235" t="s">
        <v>147</v>
      </c>
      <c r="E156" s="246" t="s">
        <v>19</v>
      </c>
      <c r="F156" s="247" t="s">
        <v>1135</v>
      </c>
      <c r="G156" s="245"/>
      <c r="H156" s="248">
        <v>0.73499999999999999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147</v>
      </c>
      <c r="AU156" s="254" t="s">
        <v>84</v>
      </c>
      <c r="AV156" s="14" t="s">
        <v>84</v>
      </c>
      <c r="AW156" s="14" t="s">
        <v>36</v>
      </c>
      <c r="AX156" s="14" t="s">
        <v>74</v>
      </c>
      <c r="AY156" s="254" t="s">
        <v>135</v>
      </c>
    </row>
    <row r="157" s="16" customFormat="1">
      <c r="A157" s="16"/>
      <c r="B157" s="266"/>
      <c r="C157" s="267"/>
      <c r="D157" s="235" t="s">
        <v>147</v>
      </c>
      <c r="E157" s="268" t="s">
        <v>19</v>
      </c>
      <c r="F157" s="269" t="s">
        <v>251</v>
      </c>
      <c r="G157" s="267"/>
      <c r="H157" s="270">
        <v>2.048</v>
      </c>
      <c r="I157" s="271"/>
      <c r="J157" s="267"/>
      <c r="K157" s="267"/>
      <c r="L157" s="272"/>
      <c r="M157" s="273"/>
      <c r="N157" s="274"/>
      <c r="O157" s="274"/>
      <c r="P157" s="274"/>
      <c r="Q157" s="274"/>
      <c r="R157" s="274"/>
      <c r="S157" s="274"/>
      <c r="T157" s="275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76" t="s">
        <v>147</v>
      </c>
      <c r="AU157" s="276" t="s">
        <v>84</v>
      </c>
      <c r="AV157" s="16" t="s">
        <v>157</v>
      </c>
      <c r="AW157" s="16" t="s">
        <v>36</v>
      </c>
      <c r="AX157" s="16" t="s">
        <v>74</v>
      </c>
      <c r="AY157" s="276" t="s">
        <v>135</v>
      </c>
    </row>
    <row r="158" s="14" customFormat="1">
      <c r="A158" s="14"/>
      <c r="B158" s="244"/>
      <c r="C158" s="245"/>
      <c r="D158" s="235" t="s">
        <v>147</v>
      </c>
      <c r="E158" s="246" t="s">
        <v>19</v>
      </c>
      <c r="F158" s="247" t="s">
        <v>1140</v>
      </c>
      <c r="G158" s="245"/>
      <c r="H158" s="248">
        <v>-0.878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147</v>
      </c>
      <c r="AU158" s="254" t="s">
        <v>84</v>
      </c>
      <c r="AV158" s="14" t="s">
        <v>84</v>
      </c>
      <c r="AW158" s="14" t="s">
        <v>36</v>
      </c>
      <c r="AX158" s="14" t="s">
        <v>74</v>
      </c>
      <c r="AY158" s="254" t="s">
        <v>135</v>
      </c>
    </row>
    <row r="159" s="16" customFormat="1">
      <c r="A159" s="16"/>
      <c r="B159" s="266"/>
      <c r="C159" s="267"/>
      <c r="D159" s="235" t="s">
        <v>147</v>
      </c>
      <c r="E159" s="268" t="s">
        <v>19</v>
      </c>
      <c r="F159" s="269" t="s">
        <v>251</v>
      </c>
      <c r="G159" s="267"/>
      <c r="H159" s="270">
        <v>-0.878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6" t="s">
        <v>147</v>
      </c>
      <c r="AU159" s="276" t="s">
        <v>84</v>
      </c>
      <c r="AV159" s="16" t="s">
        <v>157</v>
      </c>
      <c r="AW159" s="16" t="s">
        <v>36</v>
      </c>
      <c r="AX159" s="16" t="s">
        <v>74</v>
      </c>
      <c r="AY159" s="276" t="s">
        <v>135</v>
      </c>
    </row>
    <row r="160" s="14" customFormat="1">
      <c r="A160" s="14"/>
      <c r="B160" s="244"/>
      <c r="C160" s="245"/>
      <c r="D160" s="235" t="s">
        <v>147</v>
      </c>
      <c r="E160" s="246" t="s">
        <v>19</v>
      </c>
      <c r="F160" s="247" t="s">
        <v>1141</v>
      </c>
      <c r="G160" s="245"/>
      <c r="H160" s="248">
        <v>-0.29299999999999998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147</v>
      </c>
      <c r="AU160" s="254" t="s">
        <v>84</v>
      </c>
      <c r="AV160" s="14" t="s">
        <v>84</v>
      </c>
      <c r="AW160" s="14" t="s">
        <v>36</v>
      </c>
      <c r="AX160" s="14" t="s">
        <v>74</v>
      </c>
      <c r="AY160" s="254" t="s">
        <v>135</v>
      </c>
    </row>
    <row r="161" s="16" customFormat="1">
      <c r="A161" s="16"/>
      <c r="B161" s="266"/>
      <c r="C161" s="267"/>
      <c r="D161" s="235" t="s">
        <v>147</v>
      </c>
      <c r="E161" s="268" t="s">
        <v>19</v>
      </c>
      <c r="F161" s="269" t="s">
        <v>251</v>
      </c>
      <c r="G161" s="267"/>
      <c r="H161" s="270">
        <v>-0.29299999999999998</v>
      </c>
      <c r="I161" s="271"/>
      <c r="J161" s="267"/>
      <c r="K161" s="267"/>
      <c r="L161" s="272"/>
      <c r="M161" s="273"/>
      <c r="N161" s="274"/>
      <c r="O161" s="274"/>
      <c r="P161" s="274"/>
      <c r="Q161" s="274"/>
      <c r="R161" s="274"/>
      <c r="S161" s="274"/>
      <c r="T161" s="275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6" t="s">
        <v>147</v>
      </c>
      <c r="AU161" s="276" t="s">
        <v>84</v>
      </c>
      <c r="AV161" s="16" t="s">
        <v>157</v>
      </c>
      <c r="AW161" s="16" t="s">
        <v>36</v>
      </c>
      <c r="AX161" s="16" t="s">
        <v>74</v>
      </c>
      <c r="AY161" s="276" t="s">
        <v>135</v>
      </c>
    </row>
    <row r="162" s="15" customFormat="1">
      <c r="A162" s="15"/>
      <c r="B162" s="255"/>
      <c r="C162" s="256"/>
      <c r="D162" s="235" t="s">
        <v>147</v>
      </c>
      <c r="E162" s="257" t="s">
        <v>19</v>
      </c>
      <c r="F162" s="258" t="s">
        <v>152</v>
      </c>
      <c r="G162" s="256"/>
      <c r="H162" s="259">
        <v>0.877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5" t="s">
        <v>147</v>
      </c>
      <c r="AU162" s="265" t="s">
        <v>84</v>
      </c>
      <c r="AV162" s="15" t="s">
        <v>143</v>
      </c>
      <c r="AW162" s="15" t="s">
        <v>36</v>
      </c>
      <c r="AX162" s="15" t="s">
        <v>82</v>
      </c>
      <c r="AY162" s="265" t="s">
        <v>135</v>
      </c>
    </row>
    <row r="163" s="14" customFormat="1">
      <c r="A163" s="14"/>
      <c r="B163" s="244"/>
      <c r="C163" s="245"/>
      <c r="D163" s="235" t="s">
        <v>147</v>
      </c>
      <c r="E163" s="245"/>
      <c r="F163" s="247" t="s">
        <v>1159</v>
      </c>
      <c r="G163" s="245"/>
      <c r="H163" s="248">
        <v>1.754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147</v>
      </c>
      <c r="AU163" s="254" t="s">
        <v>84</v>
      </c>
      <c r="AV163" s="14" t="s">
        <v>84</v>
      </c>
      <c r="AW163" s="14" t="s">
        <v>4</v>
      </c>
      <c r="AX163" s="14" t="s">
        <v>82</v>
      </c>
      <c r="AY163" s="254" t="s">
        <v>135</v>
      </c>
    </row>
    <row r="164" s="2" customFormat="1" ht="24.15" customHeight="1">
      <c r="A164" s="41"/>
      <c r="B164" s="42"/>
      <c r="C164" s="215" t="s">
        <v>195</v>
      </c>
      <c r="D164" s="215" t="s">
        <v>138</v>
      </c>
      <c r="E164" s="216" t="s">
        <v>1160</v>
      </c>
      <c r="F164" s="217" t="s">
        <v>1161</v>
      </c>
      <c r="G164" s="218" t="s">
        <v>168</v>
      </c>
      <c r="H164" s="219">
        <v>0.877</v>
      </c>
      <c r="I164" s="220"/>
      <c r="J164" s="221">
        <f>ROUND(I164*H164,2)</f>
        <v>0</v>
      </c>
      <c r="K164" s="217" t="s">
        <v>142</v>
      </c>
      <c r="L164" s="47"/>
      <c r="M164" s="222" t="s">
        <v>19</v>
      </c>
      <c r="N164" s="223" t="s">
        <v>45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143</v>
      </c>
      <c r="AT164" s="226" t="s">
        <v>138</v>
      </c>
      <c r="AU164" s="226" t="s">
        <v>84</v>
      </c>
      <c r="AY164" s="20" t="s">
        <v>135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82</v>
      </c>
      <c r="BK164" s="227">
        <f>ROUND(I164*H164,2)</f>
        <v>0</v>
      </c>
      <c r="BL164" s="20" t="s">
        <v>143</v>
      </c>
      <c r="BM164" s="226" t="s">
        <v>1162</v>
      </c>
    </row>
    <row r="165" s="2" customFormat="1">
      <c r="A165" s="41"/>
      <c r="B165" s="42"/>
      <c r="C165" s="43"/>
      <c r="D165" s="228" t="s">
        <v>145</v>
      </c>
      <c r="E165" s="43"/>
      <c r="F165" s="229" t="s">
        <v>1163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145</v>
      </c>
      <c r="AU165" s="20" t="s">
        <v>84</v>
      </c>
    </row>
    <row r="166" s="13" customFormat="1">
      <c r="A166" s="13"/>
      <c r="B166" s="233"/>
      <c r="C166" s="234"/>
      <c r="D166" s="235" t="s">
        <v>147</v>
      </c>
      <c r="E166" s="236" t="s">
        <v>19</v>
      </c>
      <c r="F166" s="237" t="s">
        <v>1132</v>
      </c>
      <c r="G166" s="234"/>
      <c r="H166" s="236" t="s">
        <v>19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147</v>
      </c>
      <c r="AU166" s="243" t="s">
        <v>84</v>
      </c>
      <c r="AV166" s="13" t="s">
        <v>82</v>
      </c>
      <c r="AW166" s="13" t="s">
        <v>36</v>
      </c>
      <c r="AX166" s="13" t="s">
        <v>74</v>
      </c>
      <c r="AY166" s="243" t="s">
        <v>135</v>
      </c>
    </row>
    <row r="167" s="14" customFormat="1">
      <c r="A167" s="14"/>
      <c r="B167" s="244"/>
      <c r="C167" s="245"/>
      <c r="D167" s="235" t="s">
        <v>147</v>
      </c>
      <c r="E167" s="246" t="s">
        <v>19</v>
      </c>
      <c r="F167" s="247" t="s">
        <v>1133</v>
      </c>
      <c r="G167" s="245"/>
      <c r="H167" s="248">
        <v>0.89300000000000002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147</v>
      </c>
      <c r="AU167" s="254" t="s">
        <v>84</v>
      </c>
      <c r="AV167" s="14" t="s">
        <v>84</v>
      </c>
      <c r="AW167" s="14" t="s">
        <v>36</v>
      </c>
      <c r="AX167" s="14" t="s">
        <v>74</v>
      </c>
      <c r="AY167" s="254" t="s">
        <v>135</v>
      </c>
    </row>
    <row r="168" s="14" customFormat="1">
      <c r="A168" s="14"/>
      <c r="B168" s="244"/>
      <c r="C168" s="245"/>
      <c r="D168" s="235" t="s">
        <v>147</v>
      </c>
      <c r="E168" s="246" t="s">
        <v>19</v>
      </c>
      <c r="F168" s="247" t="s">
        <v>1134</v>
      </c>
      <c r="G168" s="245"/>
      <c r="H168" s="248">
        <v>0.20999999999999999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147</v>
      </c>
      <c r="AU168" s="254" t="s">
        <v>84</v>
      </c>
      <c r="AV168" s="14" t="s">
        <v>84</v>
      </c>
      <c r="AW168" s="14" t="s">
        <v>36</v>
      </c>
      <c r="AX168" s="14" t="s">
        <v>74</v>
      </c>
      <c r="AY168" s="254" t="s">
        <v>135</v>
      </c>
    </row>
    <row r="169" s="14" customFormat="1">
      <c r="A169" s="14"/>
      <c r="B169" s="244"/>
      <c r="C169" s="245"/>
      <c r="D169" s="235" t="s">
        <v>147</v>
      </c>
      <c r="E169" s="246" t="s">
        <v>19</v>
      </c>
      <c r="F169" s="247" t="s">
        <v>1134</v>
      </c>
      <c r="G169" s="245"/>
      <c r="H169" s="248">
        <v>0.20999999999999999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147</v>
      </c>
      <c r="AU169" s="254" t="s">
        <v>84</v>
      </c>
      <c r="AV169" s="14" t="s">
        <v>84</v>
      </c>
      <c r="AW169" s="14" t="s">
        <v>36</v>
      </c>
      <c r="AX169" s="14" t="s">
        <v>74</v>
      </c>
      <c r="AY169" s="254" t="s">
        <v>135</v>
      </c>
    </row>
    <row r="170" s="14" customFormat="1">
      <c r="A170" s="14"/>
      <c r="B170" s="244"/>
      <c r="C170" s="245"/>
      <c r="D170" s="235" t="s">
        <v>147</v>
      </c>
      <c r="E170" s="246" t="s">
        <v>19</v>
      </c>
      <c r="F170" s="247" t="s">
        <v>1135</v>
      </c>
      <c r="G170" s="245"/>
      <c r="H170" s="248">
        <v>0.73499999999999999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147</v>
      </c>
      <c r="AU170" s="254" t="s">
        <v>84</v>
      </c>
      <c r="AV170" s="14" t="s">
        <v>84</v>
      </c>
      <c r="AW170" s="14" t="s">
        <v>36</v>
      </c>
      <c r="AX170" s="14" t="s">
        <v>74</v>
      </c>
      <c r="AY170" s="254" t="s">
        <v>135</v>
      </c>
    </row>
    <row r="171" s="16" customFormat="1">
      <c r="A171" s="16"/>
      <c r="B171" s="266"/>
      <c r="C171" s="267"/>
      <c r="D171" s="235" t="s">
        <v>147</v>
      </c>
      <c r="E171" s="268" t="s">
        <v>19</v>
      </c>
      <c r="F171" s="269" t="s">
        <v>251</v>
      </c>
      <c r="G171" s="267"/>
      <c r="H171" s="270">
        <v>2.048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76" t="s">
        <v>147</v>
      </c>
      <c r="AU171" s="276" t="s">
        <v>84</v>
      </c>
      <c r="AV171" s="16" t="s">
        <v>157</v>
      </c>
      <c r="AW171" s="16" t="s">
        <v>36</v>
      </c>
      <c r="AX171" s="16" t="s">
        <v>74</v>
      </c>
      <c r="AY171" s="276" t="s">
        <v>135</v>
      </c>
    </row>
    <row r="172" s="14" customFormat="1">
      <c r="A172" s="14"/>
      <c r="B172" s="244"/>
      <c r="C172" s="245"/>
      <c r="D172" s="235" t="s">
        <v>147</v>
      </c>
      <c r="E172" s="246" t="s">
        <v>19</v>
      </c>
      <c r="F172" s="247" t="s">
        <v>1140</v>
      </c>
      <c r="G172" s="245"/>
      <c r="H172" s="248">
        <v>-0.878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147</v>
      </c>
      <c r="AU172" s="254" t="s">
        <v>84</v>
      </c>
      <c r="AV172" s="14" t="s">
        <v>84</v>
      </c>
      <c r="AW172" s="14" t="s">
        <v>36</v>
      </c>
      <c r="AX172" s="14" t="s">
        <v>74</v>
      </c>
      <c r="AY172" s="254" t="s">
        <v>135</v>
      </c>
    </row>
    <row r="173" s="16" customFormat="1">
      <c r="A173" s="16"/>
      <c r="B173" s="266"/>
      <c r="C173" s="267"/>
      <c r="D173" s="235" t="s">
        <v>147</v>
      </c>
      <c r="E173" s="268" t="s">
        <v>19</v>
      </c>
      <c r="F173" s="269" t="s">
        <v>251</v>
      </c>
      <c r="G173" s="267"/>
      <c r="H173" s="270">
        <v>-0.878</v>
      </c>
      <c r="I173" s="271"/>
      <c r="J173" s="267"/>
      <c r="K173" s="267"/>
      <c r="L173" s="272"/>
      <c r="M173" s="273"/>
      <c r="N173" s="274"/>
      <c r="O173" s="274"/>
      <c r="P173" s="274"/>
      <c r="Q173" s="274"/>
      <c r="R173" s="274"/>
      <c r="S173" s="274"/>
      <c r="T173" s="275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6" t="s">
        <v>147</v>
      </c>
      <c r="AU173" s="276" t="s">
        <v>84</v>
      </c>
      <c r="AV173" s="16" t="s">
        <v>157</v>
      </c>
      <c r="AW173" s="16" t="s">
        <v>36</v>
      </c>
      <c r="AX173" s="16" t="s">
        <v>74</v>
      </c>
      <c r="AY173" s="276" t="s">
        <v>135</v>
      </c>
    </row>
    <row r="174" s="14" customFormat="1">
      <c r="A174" s="14"/>
      <c r="B174" s="244"/>
      <c r="C174" s="245"/>
      <c r="D174" s="235" t="s">
        <v>147</v>
      </c>
      <c r="E174" s="246" t="s">
        <v>19</v>
      </c>
      <c r="F174" s="247" t="s">
        <v>1141</v>
      </c>
      <c r="G174" s="245"/>
      <c r="H174" s="248">
        <v>-0.29299999999999998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147</v>
      </c>
      <c r="AU174" s="254" t="s">
        <v>84</v>
      </c>
      <c r="AV174" s="14" t="s">
        <v>84</v>
      </c>
      <c r="AW174" s="14" t="s">
        <v>36</v>
      </c>
      <c r="AX174" s="14" t="s">
        <v>74</v>
      </c>
      <c r="AY174" s="254" t="s">
        <v>135</v>
      </c>
    </row>
    <row r="175" s="16" customFormat="1">
      <c r="A175" s="16"/>
      <c r="B175" s="266"/>
      <c r="C175" s="267"/>
      <c r="D175" s="235" t="s">
        <v>147</v>
      </c>
      <c r="E175" s="268" t="s">
        <v>19</v>
      </c>
      <c r="F175" s="269" t="s">
        <v>251</v>
      </c>
      <c r="G175" s="267"/>
      <c r="H175" s="270">
        <v>-0.29299999999999998</v>
      </c>
      <c r="I175" s="271"/>
      <c r="J175" s="267"/>
      <c r="K175" s="267"/>
      <c r="L175" s="272"/>
      <c r="M175" s="273"/>
      <c r="N175" s="274"/>
      <c r="O175" s="274"/>
      <c r="P175" s="274"/>
      <c r="Q175" s="274"/>
      <c r="R175" s="274"/>
      <c r="S175" s="274"/>
      <c r="T175" s="275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76" t="s">
        <v>147</v>
      </c>
      <c r="AU175" s="276" t="s">
        <v>84</v>
      </c>
      <c r="AV175" s="16" t="s">
        <v>157</v>
      </c>
      <c r="AW175" s="16" t="s">
        <v>36</v>
      </c>
      <c r="AX175" s="16" t="s">
        <v>74</v>
      </c>
      <c r="AY175" s="276" t="s">
        <v>135</v>
      </c>
    </row>
    <row r="176" s="15" customFormat="1">
      <c r="A176" s="15"/>
      <c r="B176" s="255"/>
      <c r="C176" s="256"/>
      <c r="D176" s="235" t="s">
        <v>147</v>
      </c>
      <c r="E176" s="257" t="s">
        <v>19</v>
      </c>
      <c r="F176" s="258" t="s">
        <v>152</v>
      </c>
      <c r="G176" s="256"/>
      <c r="H176" s="259">
        <v>0.877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5" t="s">
        <v>147</v>
      </c>
      <c r="AU176" s="265" t="s">
        <v>84</v>
      </c>
      <c r="AV176" s="15" t="s">
        <v>143</v>
      </c>
      <c r="AW176" s="15" t="s">
        <v>36</v>
      </c>
      <c r="AX176" s="15" t="s">
        <v>82</v>
      </c>
      <c r="AY176" s="265" t="s">
        <v>135</v>
      </c>
    </row>
    <row r="177" s="2" customFormat="1" ht="24.15" customHeight="1">
      <c r="A177" s="41"/>
      <c r="B177" s="42"/>
      <c r="C177" s="215" t="s">
        <v>202</v>
      </c>
      <c r="D177" s="215" t="s">
        <v>138</v>
      </c>
      <c r="E177" s="216" t="s">
        <v>1164</v>
      </c>
      <c r="F177" s="217" t="s">
        <v>1165</v>
      </c>
      <c r="G177" s="218" t="s">
        <v>168</v>
      </c>
      <c r="H177" s="219">
        <v>0.877</v>
      </c>
      <c r="I177" s="220"/>
      <c r="J177" s="221">
        <f>ROUND(I177*H177,2)</f>
        <v>0</v>
      </c>
      <c r="K177" s="217" t="s">
        <v>142</v>
      </c>
      <c r="L177" s="47"/>
      <c r="M177" s="222" t="s">
        <v>19</v>
      </c>
      <c r="N177" s="223" t="s">
        <v>45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143</v>
      </c>
      <c r="AT177" s="226" t="s">
        <v>138</v>
      </c>
      <c r="AU177" s="226" t="s">
        <v>84</v>
      </c>
      <c r="AY177" s="20" t="s">
        <v>135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82</v>
      </c>
      <c r="BK177" s="227">
        <f>ROUND(I177*H177,2)</f>
        <v>0</v>
      </c>
      <c r="BL177" s="20" t="s">
        <v>143</v>
      </c>
      <c r="BM177" s="226" t="s">
        <v>1166</v>
      </c>
    </row>
    <row r="178" s="2" customFormat="1">
      <c r="A178" s="41"/>
      <c r="B178" s="42"/>
      <c r="C178" s="43"/>
      <c r="D178" s="228" t="s">
        <v>145</v>
      </c>
      <c r="E178" s="43"/>
      <c r="F178" s="229" t="s">
        <v>1167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145</v>
      </c>
      <c r="AU178" s="20" t="s">
        <v>84</v>
      </c>
    </row>
    <row r="179" s="13" customFormat="1">
      <c r="A179" s="13"/>
      <c r="B179" s="233"/>
      <c r="C179" s="234"/>
      <c r="D179" s="235" t="s">
        <v>147</v>
      </c>
      <c r="E179" s="236" t="s">
        <v>19</v>
      </c>
      <c r="F179" s="237" t="s">
        <v>1132</v>
      </c>
      <c r="G179" s="234"/>
      <c r="H179" s="236" t="s">
        <v>19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147</v>
      </c>
      <c r="AU179" s="243" t="s">
        <v>84</v>
      </c>
      <c r="AV179" s="13" t="s">
        <v>82</v>
      </c>
      <c r="AW179" s="13" t="s">
        <v>36</v>
      </c>
      <c r="AX179" s="13" t="s">
        <v>74</v>
      </c>
      <c r="AY179" s="243" t="s">
        <v>135</v>
      </c>
    </row>
    <row r="180" s="14" customFormat="1">
      <c r="A180" s="14"/>
      <c r="B180" s="244"/>
      <c r="C180" s="245"/>
      <c r="D180" s="235" t="s">
        <v>147</v>
      </c>
      <c r="E180" s="246" t="s">
        <v>19</v>
      </c>
      <c r="F180" s="247" t="s">
        <v>1133</v>
      </c>
      <c r="G180" s="245"/>
      <c r="H180" s="248">
        <v>0.89300000000000002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147</v>
      </c>
      <c r="AU180" s="254" t="s">
        <v>84</v>
      </c>
      <c r="AV180" s="14" t="s">
        <v>84</v>
      </c>
      <c r="AW180" s="14" t="s">
        <v>36</v>
      </c>
      <c r="AX180" s="14" t="s">
        <v>74</v>
      </c>
      <c r="AY180" s="254" t="s">
        <v>135</v>
      </c>
    </row>
    <row r="181" s="14" customFormat="1">
      <c r="A181" s="14"/>
      <c r="B181" s="244"/>
      <c r="C181" s="245"/>
      <c r="D181" s="235" t="s">
        <v>147</v>
      </c>
      <c r="E181" s="246" t="s">
        <v>19</v>
      </c>
      <c r="F181" s="247" t="s">
        <v>1134</v>
      </c>
      <c r="G181" s="245"/>
      <c r="H181" s="248">
        <v>0.20999999999999999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147</v>
      </c>
      <c r="AU181" s="254" t="s">
        <v>84</v>
      </c>
      <c r="AV181" s="14" t="s">
        <v>84</v>
      </c>
      <c r="AW181" s="14" t="s">
        <v>36</v>
      </c>
      <c r="AX181" s="14" t="s">
        <v>74</v>
      </c>
      <c r="AY181" s="254" t="s">
        <v>135</v>
      </c>
    </row>
    <row r="182" s="14" customFormat="1">
      <c r="A182" s="14"/>
      <c r="B182" s="244"/>
      <c r="C182" s="245"/>
      <c r="D182" s="235" t="s">
        <v>147</v>
      </c>
      <c r="E182" s="246" t="s">
        <v>19</v>
      </c>
      <c r="F182" s="247" t="s">
        <v>1134</v>
      </c>
      <c r="G182" s="245"/>
      <c r="H182" s="248">
        <v>0.20999999999999999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147</v>
      </c>
      <c r="AU182" s="254" t="s">
        <v>84</v>
      </c>
      <c r="AV182" s="14" t="s">
        <v>84</v>
      </c>
      <c r="AW182" s="14" t="s">
        <v>36</v>
      </c>
      <c r="AX182" s="14" t="s">
        <v>74</v>
      </c>
      <c r="AY182" s="254" t="s">
        <v>135</v>
      </c>
    </row>
    <row r="183" s="14" customFormat="1">
      <c r="A183" s="14"/>
      <c r="B183" s="244"/>
      <c r="C183" s="245"/>
      <c r="D183" s="235" t="s">
        <v>147</v>
      </c>
      <c r="E183" s="246" t="s">
        <v>19</v>
      </c>
      <c r="F183" s="247" t="s">
        <v>1135</v>
      </c>
      <c r="G183" s="245"/>
      <c r="H183" s="248">
        <v>0.73499999999999999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147</v>
      </c>
      <c r="AU183" s="254" t="s">
        <v>84</v>
      </c>
      <c r="AV183" s="14" t="s">
        <v>84</v>
      </c>
      <c r="AW183" s="14" t="s">
        <v>36</v>
      </c>
      <c r="AX183" s="14" t="s">
        <v>74</v>
      </c>
      <c r="AY183" s="254" t="s">
        <v>135</v>
      </c>
    </row>
    <row r="184" s="16" customFormat="1">
      <c r="A184" s="16"/>
      <c r="B184" s="266"/>
      <c r="C184" s="267"/>
      <c r="D184" s="235" t="s">
        <v>147</v>
      </c>
      <c r="E184" s="268" t="s">
        <v>19</v>
      </c>
      <c r="F184" s="269" t="s">
        <v>251</v>
      </c>
      <c r="G184" s="267"/>
      <c r="H184" s="270">
        <v>2.048</v>
      </c>
      <c r="I184" s="271"/>
      <c r="J184" s="267"/>
      <c r="K184" s="267"/>
      <c r="L184" s="272"/>
      <c r="M184" s="273"/>
      <c r="N184" s="274"/>
      <c r="O184" s="274"/>
      <c r="P184" s="274"/>
      <c r="Q184" s="274"/>
      <c r="R184" s="274"/>
      <c r="S184" s="274"/>
      <c r="T184" s="275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76" t="s">
        <v>147</v>
      </c>
      <c r="AU184" s="276" t="s">
        <v>84</v>
      </c>
      <c r="AV184" s="16" t="s">
        <v>157</v>
      </c>
      <c r="AW184" s="16" t="s">
        <v>36</v>
      </c>
      <c r="AX184" s="16" t="s">
        <v>74</v>
      </c>
      <c r="AY184" s="276" t="s">
        <v>135</v>
      </c>
    </row>
    <row r="185" s="14" customFormat="1">
      <c r="A185" s="14"/>
      <c r="B185" s="244"/>
      <c r="C185" s="245"/>
      <c r="D185" s="235" t="s">
        <v>147</v>
      </c>
      <c r="E185" s="246" t="s">
        <v>19</v>
      </c>
      <c r="F185" s="247" t="s">
        <v>1140</v>
      </c>
      <c r="G185" s="245"/>
      <c r="H185" s="248">
        <v>-0.878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147</v>
      </c>
      <c r="AU185" s="254" t="s">
        <v>84</v>
      </c>
      <c r="AV185" s="14" t="s">
        <v>84</v>
      </c>
      <c r="AW185" s="14" t="s">
        <v>36</v>
      </c>
      <c r="AX185" s="14" t="s">
        <v>74</v>
      </c>
      <c r="AY185" s="254" t="s">
        <v>135</v>
      </c>
    </row>
    <row r="186" s="16" customFormat="1">
      <c r="A186" s="16"/>
      <c r="B186" s="266"/>
      <c r="C186" s="267"/>
      <c r="D186" s="235" t="s">
        <v>147</v>
      </c>
      <c r="E186" s="268" t="s">
        <v>19</v>
      </c>
      <c r="F186" s="269" t="s">
        <v>251</v>
      </c>
      <c r="G186" s="267"/>
      <c r="H186" s="270">
        <v>-0.878</v>
      </c>
      <c r="I186" s="271"/>
      <c r="J186" s="267"/>
      <c r="K186" s="267"/>
      <c r="L186" s="272"/>
      <c r="M186" s="273"/>
      <c r="N186" s="274"/>
      <c r="O186" s="274"/>
      <c r="P186" s="274"/>
      <c r="Q186" s="274"/>
      <c r="R186" s="274"/>
      <c r="S186" s="274"/>
      <c r="T186" s="275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76" t="s">
        <v>147</v>
      </c>
      <c r="AU186" s="276" t="s">
        <v>84</v>
      </c>
      <c r="AV186" s="16" t="s">
        <v>157</v>
      </c>
      <c r="AW186" s="16" t="s">
        <v>36</v>
      </c>
      <c r="AX186" s="16" t="s">
        <v>74</v>
      </c>
      <c r="AY186" s="276" t="s">
        <v>135</v>
      </c>
    </row>
    <row r="187" s="14" customFormat="1">
      <c r="A187" s="14"/>
      <c r="B187" s="244"/>
      <c r="C187" s="245"/>
      <c r="D187" s="235" t="s">
        <v>147</v>
      </c>
      <c r="E187" s="246" t="s">
        <v>19</v>
      </c>
      <c r="F187" s="247" t="s">
        <v>1141</v>
      </c>
      <c r="G187" s="245"/>
      <c r="H187" s="248">
        <v>-0.29299999999999998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147</v>
      </c>
      <c r="AU187" s="254" t="s">
        <v>84</v>
      </c>
      <c r="AV187" s="14" t="s">
        <v>84</v>
      </c>
      <c r="AW187" s="14" t="s">
        <v>36</v>
      </c>
      <c r="AX187" s="14" t="s">
        <v>74</v>
      </c>
      <c r="AY187" s="254" t="s">
        <v>135</v>
      </c>
    </row>
    <row r="188" s="16" customFormat="1">
      <c r="A188" s="16"/>
      <c r="B188" s="266"/>
      <c r="C188" s="267"/>
      <c r="D188" s="235" t="s">
        <v>147</v>
      </c>
      <c r="E188" s="268" t="s">
        <v>19</v>
      </c>
      <c r="F188" s="269" t="s">
        <v>251</v>
      </c>
      <c r="G188" s="267"/>
      <c r="H188" s="270">
        <v>-0.29299999999999998</v>
      </c>
      <c r="I188" s="271"/>
      <c r="J188" s="267"/>
      <c r="K188" s="267"/>
      <c r="L188" s="272"/>
      <c r="M188" s="273"/>
      <c r="N188" s="274"/>
      <c r="O188" s="274"/>
      <c r="P188" s="274"/>
      <c r="Q188" s="274"/>
      <c r="R188" s="274"/>
      <c r="S188" s="274"/>
      <c r="T188" s="27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6" t="s">
        <v>147</v>
      </c>
      <c r="AU188" s="276" t="s">
        <v>84</v>
      </c>
      <c r="AV188" s="16" t="s">
        <v>157</v>
      </c>
      <c r="AW188" s="16" t="s">
        <v>36</v>
      </c>
      <c r="AX188" s="16" t="s">
        <v>74</v>
      </c>
      <c r="AY188" s="276" t="s">
        <v>135</v>
      </c>
    </row>
    <row r="189" s="15" customFormat="1">
      <c r="A189" s="15"/>
      <c r="B189" s="255"/>
      <c r="C189" s="256"/>
      <c r="D189" s="235" t="s">
        <v>147</v>
      </c>
      <c r="E189" s="257" t="s">
        <v>19</v>
      </c>
      <c r="F189" s="258" t="s">
        <v>152</v>
      </c>
      <c r="G189" s="256"/>
      <c r="H189" s="259">
        <v>0.877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5" t="s">
        <v>147</v>
      </c>
      <c r="AU189" s="265" t="s">
        <v>84</v>
      </c>
      <c r="AV189" s="15" t="s">
        <v>143</v>
      </c>
      <c r="AW189" s="15" t="s">
        <v>36</v>
      </c>
      <c r="AX189" s="15" t="s">
        <v>82</v>
      </c>
      <c r="AY189" s="265" t="s">
        <v>135</v>
      </c>
    </row>
    <row r="190" s="2" customFormat="1" ht="37.8" customHeight="1">
      <c r="A190" s="41"/>
      <c r="B190" s="42"/>
      <c r="C190" s="215" t="s">
        <v>136</v>
      </c>
      <c r="D190" s="215" t="s">
        <v>138</v>
      </c>
      <c r="E190" s="216" t="s">
        <v>1168</v>
      </c>
      <c r="F190" s="217" t="s">
        <v>1169</v>
      </c>
      <c r="G190" s="218" t="s">
        <v>168</v>
      </c>
      <c r="H190" s="219">
        <v>0.878</v>
      </c>
      <c r="I190" s="220"/>
      <c r="J190" s="221">
        <f>ROUND(I190*H190,2)</f>
        <v>0</v>
      </c>
      <c r="K190" s="217" t="s">
        <v>142</v>
      </c>
      <c r="L190" s="47"/>
      <c r="M190" s="222" t="s">
        <v>19</v>
      </c>
      <c r="N190" s="223" t="s">
        <v>45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143</v>
      </c>
      <c r="AT190" s="226" t="s">
        <v>138</v>
      </c>
      <c r="AU190" s="226" t="s">
        <v>84</v>
      </c>
      <c r="AY190" s="20" t="s">
        <v>135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82</v>
      </c>
      <c r="BK190" s="227">
        <f>ROUND(I190*H190,2)</f>
        <v>0</v>
      </c>
      <c r="BL190" s="20" t="s">
        <v>143</v>
      </c>
      <c r="BM190" s="226" t="s">
        <v>1170</v>
      </c>
    </row>
    <row r="191" s="2" customFormat="1">
      <c r="A191" s="41"/>
      <c r="B191" s="42"/>
      <c r="C191" s="43"/>
      <c r="D191" s="228" t="s">
        <v>145</v>
      </c>
      <c r="E191" s="43"/>
      <c r="F191" s="229" t="s">
        <v>1171</v>
      </c>
      <c r="G191" s="43"/>
      <c r="H191" s="43"/>
      <c r="I191" s="230"/>
      <c r="J191" s="43"/>
      <c r="K191" s="43"/>
      <c r="L191" s="47"/>
      <c r="M191" s="231"/>
      <c r="N191" s="23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145</v>
      </c>
      <c r="AU191" s="20" t="s">
        <v>84</v>
      </c>
    </row>
    <row r="192" s="13" customFormat="1">
      <c r="A192" s="13"/>
      <c r="B192" s="233"/>
      <c r="C192" s="234"/>
      <c r="D192" s="235" t="s">
        <v>147</v>
      </c>
      <c r="E192" s="236" t="s">
        <v>19</v>
      </c>
      <c r="F192" s="237" t="s">
        <v>1132</v>
      </c>
      <c r="G192" s="234"/>
      <c r="H192" s="236" t="s">
        <v>19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147</v>
      </c>
      <c r="AU192" s="243" t="s">
        <v>84</v>
      </c>
      <c r="AV192" s="13" t="s">
        <v>82</v>
      </c>
      <c r="AW192" s="13" t="s">
        <v>36</v>
      </c>
      <c r="AX192" s="13" t="s">
        <v>74</v>
      </c>
      <c r="AY192" s="243" t="s">
        <v>135</v>
      </c>
    </row>
    <row r="193" s="14" customFormat="1">
      <c r="A193" s="14"/>
      <c r="B193" s="244"/>
      <c r="C193" s="245"/>
      <c r="D193" s="235" t="s">
        <v>147</v>
      </c>
      <c r="E193" s="246" t="s">
        <v>19</v>
      </c>
      <c r="F193" s="247" t="s">
        <v>1172</v>
      </c>
      <c r="G193" s="245"/>
      <c r="H193" s="248">
        <v>0.38300000000000001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147</v>
      </c>
      <c r="AU193" s="254" t="s">
        <v>84</v>
      </c>
      <c r="AV193" s="14" t="s">
        <v>84</v>
      </c>
      <c r="AW193" s="14" t="s">
        <v>36</v>
      </c>
      <c r="AX193" s="14" t="s">
        <v>74</v>
      </c>
      <c r="AY193" s="254" t="s">
        <v>135</v>
      </c>
    </row>
    <row r="194" s="14" customFormat="1">
      <c r="A194" s="14"/>
      <c r="B194" s="244"/>
      <c r="C194" s="245"/>
      <c r="D194" s="235" t="s">
        <v>147</v>
      </c>
      <c r="E194" s="246" t="s">
        <v>19</v>
      </c>
      <c r="F194" s="247" t="s">
        <v>1173</v>
      </c>
      <c r="G194" s="245"/>
      <c r="H194" s="248">
        <v>0.089999999999999997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147</v>
      </c>
      <c r="AU194" s="254" t="s">
        <v>84</v>
      </c>
      <c r="AV194" s="14" t="s">
        <v>84</v>
      </c>
      <c r="AW194" s="14" t="s">
        <v>36</v>
      </c>
      <c r="AX194" s="14" t="s">
        <v>74</v>
      </c>
      <c r="AY194" s="254" t="s">
        <v>135</v>
      </c>
    </row>
    <row r="195" s="14" customFormat="1">
      <c r="A195" s="14"/>
      <c r="B195" s="244"/>
      <c r="C195" s="245"/>
      <c r="D195" s="235" t="s">
        <v>147</v>
      </c>
      <c r="E195" s="246" t="s">
        <v>19</v>
      </c>
      <c r="F195" s="247" t="s">
        <v>1173</v>
      </c>
      <c r="G195" s="245"/>
      <c r="H195" s="248">
        <v>0.089999999999999997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147</v>
      </c>
      <c r="AU195" s="254" t="s">
        <v>84</v>
      </c>
      <c r="AV195" s="14" t="s">
        <v>84</v>
      </c>
      <c r="AW195" s="14" t="s">
        <v>36</v>
      </c>
      <c r="AX195" s="14" t="s">
        <v>74</v>
      </c>
      <c r="AY195" s="254" t="s">
        <v>135</v>
      </c>
    </row>
    <row r="196" s="14" customFormat="1">
      <c r="A196" s="14"/>
      <c r="B196" s="244"/>
      <c r="C196" s="245"/>
      <c r="D196" s="235" t="s">
        <v>147</v>
      </c>
      <c r="E196" s="246" t="s">
        <v>19</v>
      </c>
      <c r="F196" s="247" t="s">
        <v>1174</v>
      </c>
      <c r="G196" s="245"/>
      <c r="H196" s="248">
        <v>0.315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147</v>
      </c>
      <c r="AU196" s="254" t="s">
        <v>84</v>
      </c>
      <c r="AV196" s="14" t="s">
        <v>84</v>
      </c>
      <c r="AW196" s="14" t="s">
        <v>36</v>
      </c>
      <c r="AX196" s="14" t="s">
        <v>74</v>
      </c>
      <c r="AY196" s="254" t="s">
        <v>135</v>
      </c>
    </row>
    <row r="197" s="15" customFormat="1">
      <c r="A197" s="15"/>
      <c r="B197" s="255"/>
      <c r="C197" s="256"/>
      <c r="D197" s="235" t="s">
        <v>147</v>
      </c>
      <c r="E197" s="257" t="s">
        <v>19</v>
      </c>
      <c r="F197" s="258" t="s">
        <v>152</v>
      </c>
      <c r="G197" s="256"/>
      <c r="H197" s="259">
        <v>0.87799999999999989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147</v>
      </c>
      <c r="AU197" s="265" t="s">
        <v>84</v>
      </c>
      <c r="AV197" s="15" t="s">
        <v>143</v>
      </c>
      <c r="AW197" s="15" t="s">
        <v>36</v>
      </c>
      <c r="AX197" s="15" t="s">
        <v>82</v>
      </c>
      <c r="AY197" s="265" t="s">
        <v>135</v>
      </c>
    </row>
    <row r="198" s="2" customFormat="1" ht="16.5" customHeight="1">
      <c r="A198" s="41"/>
      <c r="B198" s="42"/>
      <c r="C198" s="283" t="s">
        <v>215</v>
      </c>
      <c r="D198" s="283" t="s">
        <v>367</v>
      </c>
      <c r="E198" s="284" t="s">
        <v>1175</v>
      </c>
      <c r="F198" s="285" t="s">
        <v>1176</v>
      </c>
      <c r="G198" s="286" t="s">
        <v>270</v>
      </c>
      <c r="H198" s="287">
        <v>1.756</v>
      </c>
      <c r="I198" s="288"/>
      <c r="J198" s="289">
        <f>ROUND(I198*H198,2)</f>
        <v>0</v>
      </c>
      <c r="K198" s="285" t="s">
        <v>142</v>
      </c>
      <c r="L198" s="290"/>
      <c r="M198" s="291" t="s">
        <v>19</v>
      </c>
      <c r="N198" s="292" t="s">
        <v>45</v>
      </c>
      <c r="O198" s="87"/>
      <c r="P198" s="224">
        <f>O198*H198</f>
        <v>0</v>
      </c>
      <c r="Q198" s="224">
        <v>1</v>
      </c>
      <c r="R198" s="224">
        <f>Q198*H198</f>
        <v>1.756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202</v>
      </c>
      <c r="AT198" s="226" t="s">
        <v>367</v>
      </c>
      <c r="AU198" s="226" t="s">
        <v>84</v>
      </c>
      <c r="AY198" s="20" t="s">
        <v>135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82</v>
      </c>
      <c r="BK198" s="227">
        <f>ROUND(I198*H198,2)</f>
        <v>0</v>
      </c>
      <c r="BL198" s="20" t="s">
        <v>143</v>
      </c>
      <c r="BM198" s="226" t="s">
        <v>1177</v>
      </c>
    </row>
    <row r="199" s="13" customFormat="1">
      <c r="A199" s="13"/>
      <c r="B199" s="233"/>
      <c r="C199" s="234"/>
      <c r="D199" s="235" t="s">
        <v>147</v>
      </c>
      <c r="E199" s="236" t="s">
        <v>19</v>
      </c>
      <c r="F199" s="237" t="s">
        <v>1132</v>
      </c>
      <c r="G199" s="234"/>
      <c r="H199" s="236" t="s">
        <v>19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147</v>
      </c>
      <c r="AU199" s="243" t="s">
        <v>84</v>
      </c>
      <c r="AV199" s="13" t="s">
        <v>82</v>
      </c>
      <c r="AW199" s="13" t="s">
        <v>36</v>
      </c>
      <c r="AX199" s="13" t="s">
        <v>74</v>
      </c>
      <c r="AY199" s="243" t="s">
        <v>135</v>
      </c>
    </row>
    <row r="200" s="14" customFormat="1">
      <c r="A200" s="14"/>
      <c r="B200" s="244"/>
      <c r="C200" s="245"/>
      <c r="D200" s="235" t="s">
        <v>147</v>
      </c>
      <c r="E200" s="246" t="s">
        <v>19</v>
      </c>
      <c r="F200" s="247" t="s">
        <v>1172</v>
      </c>
      <c r="G200" s="245"/>
      <c r="H200" s="248">
        <v>0.38300000000000001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147</v>
      </c>
      <c r="AU200" s="254" t="s">
        <v>84</v>
      </c>
      <c r="AV200" s="14" t="s">
        <v>84</v>
      </c>
      <c r="AW200" s="14" t="s">
        <v>36</v>
      </c>
      <c r="AX200" s="14" t="s">
        <v>74</v>
      </c>
      <c r="AY200" s="254" t="s">
        <v>135</v>
      </c>
    </row>
    <row r="201" s="14" customFormat="1">
      <c r="A201" s="14"/>
      <c r="B201" s="244"/>
      <c r="C201" s="245"/>
      <c r="D201" s="235" t="s">
        <v>147</v>
      </c>
      <c r="E201" s="246" t="s">
        <v>19</v>
      </c>
      <c r="F201" s="247" t="s">
        <v>1173</v>
      </c>
      <c r="G201" s="245"/>
      <c r="H201" s="248">
        <v>0.089999999999999997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147</v>
      </c>
      <c r="AU201" s="254" t="s">
        <v>84</v>
      </c>
      <c r="AV201" s="14" t="s">
        <v>84</v>
      </c>
      <c r="AW201" s="14" t="s">
        <v>36</v>
      </c>
      <c r="AX201" s="14" t="s">
        <v>74</v>
      </c>
      <c r="AY201" s="254" t="s">
        <v>135</v>
      </c>
    </row>
    <row r="202" s="14" customFormat="1">
      <c r="A202" s="14"/>
      <c r="B202" s="244"/>
      <c r="C202" s="245"/>
      <c r="D202" s="235" t="s">
        <v>147</v>
      </c>
      <c r="E202" s="246" t="s">
        <v>19</v>
      </c>
      <c r="F202" s="247" t="s">
        <v>1173</v>
      </c>
      <c r="G202" s="245"/>
      <c r="H202" s="248">
        <v>0.089999999999999997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147</v>
      </c>
      <c r="AU202" s="254" t="s">
        <v>84</v>
      </c>
      <c r="AV202" s="14" t="s">
        <v>84</v>
      </c>
      <c r="AW202" s="14" t="s">
        <v>36</v>
      </c>
      <c r="AX202" s="14" t="s">
        <v>74</v>
      </c>
      <c r="AY202" s="254" t="s">
        <v>135</v>
      </c>
    </row>
    <row r="203" s="14" customFormat="1">
      <c r="A203" s="14"/>
      <c r="B203" s="244"/>
      <c r="C203" s="245"/>
      <c r="D203" s="235" t="s">
        <v>147</v>
      </c>
      <c r="E203" s="246" t="s">
        <v>19</v>
      </c>
      <c r="F203" s="247" t="s">
        <v>1174</v>
      </c>
      <c r="G203" s="245"/>
      <c r="H203" s="248">
        <v>0.315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147</v>
      </c>
      <c r="AU203" s="254" t="s">
        <v>84</v>
      </c>
      <c r="AV203" s="14" t="s">
        <v>84</v>
      </c>
      <c r="AW203" s="14" t="s">
        <v>36</v>
      </c>
      <c r="AX203" s="14" t="s">
        <v>74</v>
      </c>
      <c r="AY203" s="254" t="s">
        <v>135</v>
      </c>
    </row>
    <row r="204" s="15" customFormat="1">
      <c r="A204" s="15"/>
      <c r="B204" s="255"/>
      <c r="C204" s="256"/>
      <c r="D204" s="235" t="s">
        <v>147</v>
      </c>
      <c r="E204" s="257" t="s">
        <v>19</v>
      </c>
      <c r="F204" s="258" t="s">
        <v>152</v>
      </c>
      <c r="G204" s="256"/>
      <c r="H204" s="259">
        <v>0.87799999999999989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147</v>
      </c>
      <c r="AU204" s="265" t="s">
        <v>84</v>
      </c>
      <c r="AV204" s="15" t="s">
        <v>143</v>
      </c>
      <c r="AW204" s="15" t="s">
        <v>36</v>
      </c>
      <c r="AX204" s="15" t="s">
        <v>82</v>
      </c>
      <c r="AY204" s="265" t="s">
        <v>135</v>
      </c>
    </row>
    <row r="205" s="14" customFormat="1">
      <c r="A205" s="14"/>
      <c r="B205" s="244"/>
      <c r="C205" s="245"/>
      <c r="D205" s="235" t="s">
        <v>147</v>
      </c>
      <c r="E205" s="245"/>
      <c r="F205" s="247" t="s">
        <v>1178</v>
      </c>
      <c r="G205" s="245"/>
      <c r="H205" s="248">
        <v>1.756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147</v>
      </c>
      <c r="AU205" s="254" t="s">
        <v>84</v>
      </c>
      <c r="AV205" s="14" t="s">
        <v>84</v>
      </c>
      <c r="AW205" s="14" t="s">
        <v>4</v>
      </c>
      <c r="AX205" s="14" t="s">
        <v>82</v>
      </c>
      <c r="AY205" s="254" t="s">
        <v>135</v>
      </c>
    </row>
    <row r="206" s="12" customFormat="1" ht="22.8" customHeight="1">
      <c r="A206" s="12"/>
      <c r="B206" s="199"/>
      <c r="C206" s="200"/>
      <c r="D206" s="201" t="s">
        <v>73</v>
      </c>
      <c r="E206" s="213" t="s">
        <v>143</v>
      </c>
      <c r="F206" s="213" t="s">
        <v>1179</v>
      </c>
      <c r="G206" s="200"/>
      <c r="H206" s="200"/>
      <c r="I206" s="203"/>
      <c r="J206" s="214">
        <f>BK206</f>
        <v>0</v>
      </c>
      <c r="K206" s="200"/>
      <c r="L206" s="205"/>
      <c r="M206" s="206"/>
      <c r="N206" s="207"/>
      <c r="O206" s="207"/>
      <c r="P206" s="208">
        <f>SUM(P207:P214)</f>
        <v>0</v>
      </c>
      <c r="Q206" s="207"/>
      <c r="R206" s="208">
        <f>SUM(R207:R214)</f>
        <v>0.55399560999999997</v>
      </c>
      <c r="S206" s="207"/>
      <c r="T206" s="209">
        <f>SUM(T207:T214)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0" t="s">
        <v>82</v>
      </c>
      <c r="AT206" s="211" t="s">
        <v>73</v>
      </c>
      <c r="AU206" s="211" t="s">
        <v>82</v>
      </c>
      <c r="AY206" s="210" t="s">
        <v>135</v>
      </c>
      <c r="BK206" s="212">
        <f>SUM(BK207:BK214)</f>
        <v>0</v>
      </c>
    </row>
    <row r="207" s="2" customFormat="1" ht="16.5" customHeight="1">
      <c r="A207" s="41"/>
      <c r="B207" s="42"/>
      <c r="C207" s="215" t="s">
        <v>223</v>
      </c>
      <c r="D207" s="215" t="s">
        <v>138</v>
      </c>
      <c r="E207" s="216" t="s">
        <v>1180</v>
      </c>
      <c r="F207" s="217" t="s">
        <v>1181</v>
      </c>
      <c r="G207" s="218" t="s">
        <v>168</v>
      </c>
      <c r="H207" s="219">
        <v>0.29299999999999998</v>
      </c>
      <c r="I207" s="220"/>
      <c r="J207" s="221">
        <f>ROUND(I207*H207,2)</f>
        <v>0</v>
      </c>
      <c r="K207" s="217" t="s">
        <v>142</v>
      </c>
      <c r="L207" s="47"/>
      <c r="M207" s="222" t="s">
        <v>19</v>
      </c>
      <c r="N207" s="223" t="s">
        <v>45</v>
      </c>
      <c r="O207" s="87"/>
      <c r="P207" s="224">
        <f>O207*H207</f>
        <v>0</v>
      </c>
      <c r="Q207" s="224">
        <v>1.8907700000000001</v>
      </c>
      <c r="R207" s="224">
        <f>Q207*H207</f>
        <v>0.55399560999999997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143</v>
      </c>
      <c r="AT207" s="226" t="s">
        <v>138</v>
      </c>
      <c r="AU207" s="226" t="s">
        <v>84</v>
      </c>
      <c r="AY207" s="20" t="s">
        <v>135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82</v>
      </c>
      <c r="BK207" s="227">
        <f>ROUND(I207*H207,2)</f>
        <v>0</v>
      </c>
      <c r="BL207" s="20" t="s">
        <v>143</v>
      </c>
      <c r="BM207" s="226" t="s">
        <v>1182</v>
      </c>
    </row>
    <row r="208" s="2" customFormat="1">
      <c r="A208" s="41"/>
      <c r="B208" s="42"/>
      <c r="C208" s="43"/>
      <c r="D208" s="228" t="s">
        <v>145</v>
      </c>
      <c r="E208" s="43"/>
      <c r="F208" s="229" t="s">
        <v>1183</v>
      </c>
      <c r="G208" s="43"/>
      <c r="H208" s="43"/>
      <c r="I208" s="230"/>
      <c r="J208" s="43"/>
      <c r="K208" s="43"/>
      <c r="L208" s="47"/>
      <c r="M208" s="231"/>
      <c r="N208" s="232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145</v>
      </c>
      <c r="AU208" s="20" t="s">
        <v>84</v>
      </c>
    </row>
    <row r="209" s="13" customFormat="1">
      <c r="A209" s="13"/>
      <c r="B209" s="233"/>
      <c r="C209" s="234"/>
      <c r="D209" s="235" t="s">
        <v>147</v>
      </c>
      <c r="E209" s="236" t="s">
        <v>19</v>
      </c>
      <c r="F209" s="237" t="s">
        <v>1132</v>
      </c>
      <c r="G209" s="234"/>
      <c r="H209" s="236" t="s">
        <v>19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147</v>
      </c>
      <c r="AU209" s="243" t="s">
        <v>84</v>
      </c>
      <c r="AV209" s="13" t="s">
        <v>82</v>
      </c>
      <c r="AW209" s="13" t="s">
        <v>36</v>
      </c>
      <c r="AX209" s="13" t="s">
        <v>74</v>
      </c>
      <c r="AY209" s="243" t="s">
        <v>135</v>
      </c>
    </row>
    <row r="210" s="14" customFormat="1">
      <c r="A210" s="14"/>
      <c r="B210" s="244"/>
      <c r="C210" s="245"/>
      <c r="D210" s="235" t="s">
        <v>147</v>
      </c>
      <c r="E210" s="246" t="s">
        <v>19</v>
      </c>
      <c r="F210" s="247" t="s">
        <v>1184</v>
      </c>
      <c r="G210" s="245"/>
      <c r="H210" s="248">
        <v>0.128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147</v>
      </c>
      <c r="AU210" s="254" t="s">
        <v>84</v>
      </c>
      <c r="AV210" s="14" t="s">
        <v>84</v>
      </c>
      <c r="AW210" s="14" t="s">
        <v>36</v>
      </c>
      <c r="AX210" s="14" t="s">
        <v>74</v>
      </c>
      <c r="AY210" s="254" t="s">
        <v>135</v>
      </c>
    </row>
    <row r="211" s="14" customFormat="1">
      <c r="A211" s="14"/>
      <c r="B211" s="244"/>
      <c r="C211" s="245"/>
      <c r="D211" s="235" t="s">
        <v>147</v>
      </c>
      <c r="E211" s="246" t="s">
        <v>19</v>
      </c>
      <c r="F211" s="247" t="s">
        <v>1185</v>
      </c>
      <c r="G211" s="245"/>
      <c r="H211" s="248">
        <v>0.029999999999999999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147</v>
      </c>
      <c r="AU211" s="254" t="s">
        <v>84</v>
      </c>
      <c r="AV211" s="14" t="s">
        <v>84</v>
      </c>
      <c r="AW211" s="14" t="s">
        <v>36</v>
      </c>
      <c r="AX211" s="14" t="s">
        <v>74</v>
      </c>
      <c r="AY211" s="254" t="s">
        <v>135</v>
      </c>
    </row>
    <row r="212" s="14" customFormat="1">
      <c r="A212" s="14"/>
      <c r="B212" s="244"/>
      <c r="C212" s="245"/>
      <c r="D212" s="235" t="s">
        <v>147</v>
      </c>
      <c r="E212" s="246" t="s">
        <v>19</v>
      </c>
      <c r="F212" s="247" t="s">
        <v>1185</v>
      </c>
      <c r="G212" s="245"/>
      <c r="H212" s="248">
        <v>0.029999999999999999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147</v>
      </c>
      <c r="AU212" s="254" t="s">
        <v>84</v>
      </c>
      <c r="AV212" s="14" t="s">
        <v>84</v>
      </c>
      <c r="AW212" s="14" t="s">
        <v>36</v>
      </c>
      <c r="AX212" s="14" t="s">
        <v>74</v>
      </c>
      <c r="AY212" s="254" t="s">
        <v>135</v>
      </c>
    </row>
    <row r="213" s="14" customFormat="1">
      <c r="A213" s="14"/>
      <c r="B213" s="244"/>
      <c r="C213" s="245"/>
      <c r="D213" s="235" t="s">
        <v>147</v>
      </c>
      <c r="E213" s="246" t="s">
        <v>19</v>
      </c>
      <c r="F213" s="247" t="s">
        <v>1186</v>
      </c>
      <c r="G213" s="245"/>
      <c r="H213" s="248">
        <v>0.105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147</v>
      </c>
      <c r="AU213" s="254" t="s">
        <v>84</v>
      </c>
      <c r="AV213" s="14" t="s">
        <v>84</v>
      </c>
      <c r="AW213" s="14" t="s">
        <v>36</v>
      </c>
      <c r="AX213" s="14" t="s">
        <v>74</v>
      </c>
      <c r="AY213" s="254" t="s">
        <v>135</v>
      </c>
    </row>
    <row r="214" s="15" customFormat="1">
      <c r="A214" s="15"/>
      <c r="B214" s="255"/>
      <c r="C214" s="256"/>
      <c r="D214" s="235" t="s">
        <v>147</v>
      </c>
      <c r="E214" s="257" t="s">
        <v>19</v>
      </c>
      <c r="F214" s="258" t="s">
        <v>152</v>
      </c>
      <c r="G214" s="256"/>
      <c r="H214" s="259">
        <v>0.29299999999999998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5" t="s">
        <v>147</v>
      </c>
      <c r="AU214" s="265" t="s">
        <v>84</v>
      </c>
      <c r="AV214" s="15" t="s">
        <v>143</v>
      </c>
      <c r="AW214" s="15" t="s">
        <v>36</v>
      </c>
      <c r="AX214" s="15" t="s">
        <v>82</v>
      </c>
      <c r="AY214" s="265" t="s">
        <v>135</v>
      </c>
    </row>
    <row r="215" s="12" customFormat="1" ht="22.8" customHeight="1">
      <c r="A215" s="12"/>
      <c r="B215" s="199"/>
      <c r="C215" s="200"/>
      <c r="D215" s="201" t="s">
        <v>73</v>
      </c>
      <c r="E215" s="213" t="s">
        <v>188</v>
      </c>
      <c r="F215" s="213" t="s">
        <v>407</v>
      </c>
      <c r="G215" s="200"/>
      <c r="H215" s="200"/>
      <c r="I215" s="203"/>
      <c r="J215" s="214">
        <f>BK215</f>
        <v>0</v>
      </c>
      <c r="K215" s="200"/>
      <c r="L215" s="205"/>
      <c r="M215" s="206"/>
      <c r="N215" s="207"/>
      <c r="O215" s="207"/>
      <c r="P215" s="208">
        <f>SUM(P216:P223)</f>
        <v>0</v>
      </c>
      <c r="Q215" s="207"/>
      <c r="R215" s="208">
        <f>SUM(R216:R223)</f>
        <v>1.0983209299999999</v>
      </c>
      <c r="S215" s="207"/>
      <c r="T215" s="209">
        <f>SUM(T216:T223)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0" t="s">
        <v>82</v>
      </c>
      <c r="AT215" s="211" t="s">
        <v>73</v>
      </c>
      <c r="AU215" s="211" t="s">
        <v>82</v>
      </c>
      <c r="AY215" s="210" t="s">
        <v>135</v>
      </c>
      <c r="BK215" s="212">
        <f>SUM(BK216:BK223)</f>
        <v>0</v>
      </c>
    </row>
    <row r="216" s="2" customFormat="1" ht="24.15" customHeight="1">
      <c r="A216" s="41"/>
      <c r="B216" s="42"/>
      <c r="C216" s="215" t="s">
        <v>8</v>
      </c>
      <c r="D216" s="215" t="s">
        <v>138</v>
      </c>
      <c r="E216" s="216" t="s">
        <v>1187</v>
      </c>
      <c r="F216" s="217" t="s">
        <v>1188</v>
      </c>
      <c r="G216" s="218" t="s">
        <v>168</v>
      </c>
      <c r="H216" s="219">
        <v>0.439</v>
      </c>
      <c r="I216" s="220"/>
      <c r="J216" s="221">
        <f>ROUND(I216*H216,2)</f>
        <v>0</v>
      </c>
      <c r="K216" s="217" t="s">
        <v>142</v>
      </c>
      <c r="L216" s="47"/>
      <c r="M216" s="222" t="s">
        <v>19</v>
      </c>
      <c r="N216" s="223" t="s">
        <v>45</v>
      </c>
      <c r="O216" s="87"/>
      <c r="P216" s="224">
        <f>O216*H216</f>
        <v>0</v>
      </c>
      <c r="Q216" s="224">
        <v>2.5018699999999998</v>
      </c>
      <c r="R216" s="224">
        <f>Q216*H216</f>
        <v>1.0983209299999999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143</v>
      </c>
      <c r="AT216" s="226" t="s">
        <v>138</v>
      </c>
      <c r="AU216" s="226" t="s">
        <v>84</v>
      </c>
      <c r="AY216" s="20" t="s">
        <v>135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82</v>
      </c>
      <c r="BK216" s="227">
        <f>ROUND(I216*H216,2)</f>
        <v>0</v>
      </c>
      <c r="BL216" s="20" t="s">
        <v>143</v>
      </c>
      <c r="BM216" s="226" t="s">
        <v>1189</v>
      </c>
    </row>
    <row r="217" s="2" customFormat="1">
      <c r="A217" s="41"/>
      <c r="B217" s="42"/>
      <c r="C217" s="43"/>
      <c r="D217" s="228" t="s">
        <v>145</v>
      </c>
      <c r="E217" s="43"/>
      <c r="F217" s="229" t="s">
        <v>1190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145</v>
      </c>
      <c r="AU217" s="20" t="s">
        <v>84</v>
      </c>
    </row>
    <row r="218" s="13" customFormat="1">
      <c r="A218" s="13"/>
      <c r="B218" s="233"/>
      <c r="C218" s="234"/>
      <c r="D218" s="235" t="s">
        <v>147</v>
      </c>
      <c r="E218" s="236" t="s">
        <v>19</v>
      </c>
      <c r="F218" s="237" t="s">
        <v>1132</v>
      </c>
      <c r="G218" s="234"/>
      <c r="H218" s="236" t="s">
        <v>19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147</v>
      </c>
      <c r="AU218" s="243" t="s">
        <v>84</v>
      </c>
      <c r="AV218" s="13" t="s">
        <v>82</v>
      </c>
      <c r="AW218" s="13" t="s">
        <v>36</v>
      </c>
      <c r="AX218" s="13" t="s">
        <v>74</v>
      </c>
      <c r="AY218" s="243" t="s">
        <v>135</v>
      </c>
    </row>
    <row r="219" s="14" customFormat="1">
      <c r="A219" s="14"/>
      <c r="B219" s="244"/>
      <c r="C219" s="245"/>
      <c r="D219" s="235" t="s">
        <v>147</v>
      </c>
      <c r="E219" s="246" t="s">
        <v>19</v>
      </c>
      <c r="F219" s="247" t="s">
        <v>1191</v>
      </c>
      <c r="G219" s="245"/>
      <c r="H219" s="248">
        <v>0.191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147</v>
      </c>
      <c r="AU219" s="254" t="s">
        <v>84</v>
      </c>
      <c r="AV219" s="14" t="s">
        <v>84</v>
      </c>
      <c r="AW219" s="14" t="s">
        <v>36</v>
      </c>
      <c r="AX219" s="14" t="s">
        <v>74</v>
      </c>
      <c r="AY219" s="254" t="s">
        <v>135</v>
      </c>
    </row>
    <row r="220" s="14" customFormat="1">
      <c r="A220" s="14"/>
      <c r="B220" s="244"/>
      <c r="C220" s="245"/>
      <c r="D220" s="235" t="s">
        <v>147</v>
      </c>
      <c r="E220" s="246" t="s">
        <v>19</v>
      </c>
      <c r="F220" s="247" t="s">
        <v>1192</v>
      </c>
      <c r="G220" s="245"/>
      <c r="H220" s="248">
        <v>0.044999999999999998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147</v>
      </c>
      <c r="AU220" s="254" t="s">
        <v>84</v>
      </c>
      <c r="AV220" s="14" t="s">
        <v>84</v>
      </c>
      <c r="AW220" s="14" t="s">
        <v>36</v>
      </c>
      <c r="AX220" s="14" t="s">
        <v>74</v>
      </c>
      <c r="AY220" s="254" t="s">
        <v>135</v>
      </c>
    </row>
    <row r="221" s="14" customFormat="1">
      <c r="A221" s="14"/>
      <c r="B221" s="244"/>
      <c r="C221" s="245"/>
      <c r="D221" s="235" t="s">
        <v>147</v>
      </c>
      <c r="E221" s="246" t="s">
        <v>19</v>
      </c>
      <c r="F221" s="247" t="s">
        <v>1192</v>
      </c>
      <c r="G221" s="245"/>
      <c r="H221" s="248">
        <v>0.044999999999999998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147</v>
      </c>
      <c r="AU221" s="254" t="s">
        <v>84</v>
      </c>
      <c r="AV221" s="14" t="s">
        <v>84</v>
      </c>
      <c r="AW221" s="14" t="s">
        <v>36</v>
      </c>
      <c r="AX221" s="14" t="s">
        <v>74</v>
      </c>
      <c r="AY221" s="254" t="s">
        <v>135</v>
      </c>
    </row>
    <row r="222" s="14" customFormat="1">
      <c r="A222" s="14"/>
      <c r="B222" s="244"/>
      <c r="C222" s="245"/>
      <c r="D222" s="235" t="s">
        <v>147</v>
      </c>
      <c r="E222" s="246" t="s">
        <v>19</v>
      </c>
      <c r="F222" s="247" t="s">
        <v>1193</v>
      </c>
      <c r="G222" s="245"/>
      <c r="H222" s="248">
        <v>0.158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147</v>
      </c>
      <c r="AU222" s="254" t="s">
        <v>84</v>
      </c>
      <c r="AV222" s="14" t="s">
        <v>84</v>
      </c>
      <c r="AW222" s="14" t="s">
        <v>36</v>
      </c>
      <c r="AX222" s="14" t="s">
        <v>74</v>
      </c>
      <c r="AY222" s="254" t="s">
        <v>135</v>
      </c>
    </row>
    <row r="223" s="15" customFormat="1">
      <c r="A223" s="15"/>
      <c r="B223" s="255"/>
      <c r="C223" s="256"/>
      <c r="D223" s="235" t="s">
        <v>147</v>
      </c>
      <c r="E223" s="257" t="s">
        <v>19</v>
      </c>
      <c r="F223" s="258" t="s">
        <v>152</v>
      </c>
      <c r="G223" s="256"/>
      <c r="H223" s="259">
        <v>0.43899999999999995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5" t="s">
        <v>147</v>
      </c>
      <c r="AU223" s="265" t="s">
        <v>84</v>
      </c>
      <c r="AV223" s="15" t="s">
        <v>143</v>
      </c>
      <c r="AW223" s="15" t="s">
        <v>36</v>
      </c>
      <c r="AX223" s="15" t="s">
        <v>82</v>
      </c>
      <c r="AY223" s="265" t="s">
        <v>135</v>
      </c>
    </row>
    <row r="224" s="12" customFormat="1" ht="22.8" customHeight="1">
      <c r="A224" s="12"/>
      <c r="B224" s="199"/>
      <c r="C224" s="200"/>
      <c r="D224" s="201" t="s">
        <v>73</v>
      </c>
      <c r="E224" s="213" t="s">
        <v>202</v>
      </c>
      <c r="F224" s="213" t="s">
        <v>1194</v>
      </c>
      <c r="G224" s="200"/>
      <c r="H224" s="200"/>
      <c r="I224" s="203"/>
      <c r="J224" s="214">
        <f>BK224</f>
        <v>0</v>
      </c>
      <c r="K224" s="200"/>
      <c r="L224" s="205"/>
      <c r="M224" s="206"/>
      <c r="N224" s="207"/>
      <c r="O224" s="207"/>
      <c r="P224" s="208">
        <f>SUM(P225:P327)</f>
        <v>0</v>
      </c>
      <c r="Q224" s="207"/>
      <c r="R224" s="208">
        <f>SUM(R225:R327)</f>
        <v>0.035813580000000005</v>
      </c>
      <c r="S224" s="207"/>
      <c r="T224" s="209">
        <f>SUM(T225:T327)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0" t="s">
        <v>82</v>
      </c>
      <c r="AT224" s="211" t="s">
        <v>73</v>
      </c>
      <c r="AU224" s="211" t="s">
        <v>82</v>
      </c>
      <c r="AY224" s="210" t="s">
        <v>135</v>
      </c>
      <c r="BK224" s="212">
        <f>SUM(BK225:BK327)</f>
        <v>0</v>
      </c>
    </row>
    <row r="225" s="2" customFormat="1" ht="16.5" customHeight="1">
      <c r="A225" s="41"/>
      <c r="B225" s="42"/>
      <c r="C225" s="215" t="s">
        <v>254</v>
      </c>
      <c r="D225" s="215" t="s">
        <v>138</v>
      </c>
      <c r="E225" s="216" t="s">
        <v>1195</v>
      </c>
      <c r="F225" s="217" t="s">
        <v>1196</v>
      </c>
      <c r="G225" s="218" t="s">
        <v>211</v>
      </c>
      <c r="H225" s="219">
        <v>4</v>
      </c>
      <c r="I225" s="220"/>
      <c r="J225" s="221">
        <f>ROUND(I225*H225,2)</f>
        <v>0</v>
      </c>
      <c r="K225" s="217" t="s">
        <v>142</v>
      </c>
      <c r="L225" s="47"/>
      <c r="M225" s="222" t="s">
        <v>19</v>
      </c>
      <c r="N225" s="223" t="s">
        <v>45</v>
      </c>
      <c r="O225" s="87"/>
      <c r="P225" s="224">
        <f>O225*H225</f>
        <v>0</v>
      </c>
      <c r="Q225" s="224">
        <v>1.0000000000000001E-05</v>
      </c>
      <c r="R225" s="224">
        <f>Q225*H225</f>
        <v>4.0000000000000003E-05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143</v>
      </c>
      <c r="AT225" s="226" t="s">
        <v>138</v>
      </c>
      <c r="AU225" s="226" t="s">
        <v>84</v>
      </c>
      <c r="AY225" s="20" t="s">
        <v>135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82</v>
      </c>
      <c r="BK225" s="227">
        <f>ROUND(I225*H225,2)</f>
        <v>0</v>
      </c>
      <c r="BL225" s="20" t="s">
        <v>143</v>
      </c>
      <c r="BM225" s="226" t="s">
        <v>1197</v>
      </c>
    </row>
    <row r="226" s="2" customFormat="1">
      <c r="A226" s="41"/>
      <c r="B226" s="42"/>
      <c r="C226" s="43"/>
      <c r="D226" s="228" t="s">
        <v>145</v>
      </c>
      <c r="E226" s="43"/>
      <c r="F226" s="229" t="s">
        <v>1198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145</v>
      </c>
      <c r="AU226" s="20" t="s">
        <v>84</v>
      </c>
    </row>
    <row r="227" s="13" customFormat="1">
      <c r="A227" s="13"/>
      <c r="B227" s="233"/>
      <c r="C227" s="234"/>
      <c r="D227" s="235" t="s">
        <v>147</v>
      </c>
      <c r="E227" s="236" t="s">
        <v>19</v>
      </c>
      <c r="F227" s="237" t="s">
        <v>1132</v>
      </c>
      <c r="G227" s="234"/>
      <c r="H227" s="236" t="s">
        <v>19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147</v>
      </c>
      <c r="AU227" s="243" t="s">
        <v>84</v>
      </c>
      <c r="AV227" s="13" t="s">
        <v>82</v>
      </c>
      <c r="AW227" s="13" t="s">
        <v>36</v>
      </c>
      <c r="AX227" s="13" t="s">
        <v>74</v>
      </c>
      <c r="AY227" s="243" t="s">
        <v>135</v>
      </c>
    </row>
    <row r="228" s="14" customFormat="1">
      <c r="A228" s="14"/>
      <c r="B228" s="244"/>
      <c r="C228" s="245"/>
      <c r="D228" s="235" t="s">
        <v>147</v>
      </c>
      <c r="E228" s="246" t="s">
        <v>19</v>
      </c>
      <c r="F228" s="247" t="s">
        <v>1199</v>
      </c>
      <c r="G228" s="245"/>
      <c r="H228" s="248">
        <v>4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147</v>
      </c>
      <c r="AU228" s="254" t="s">
        <v>84</v>
      </c>
      <c r="AV228" s="14" t="s">
        <v>84</v>
      </c>
      <c r="AW228" s="14" t="s">
        <v>36</v>
      </c>
      <c r="AX228" s="14" t="s">
        <v>74</v>
      </c>
      <c r="AY228" s="254" t="s">
        <v>135</v>
      </c>
    </row>
    <row r="229" s="15" customFormat="1">
      <c r="A229" s="15"/>
      <c r="B229" s="255"/>
      <c r="C229" s="256"/>
      <c r="D229" s="235" t="s">
        <v>147</v>
      </c>
      <c r="E229" s="257" t="s">
        <v>19</v>
      </c>
      <c r="F229" s="258" t="s">
        <v>152</v>
      </c>
      <c r="G229" s="256"/>
      <c r="H229" s="259">
        <v>4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147</v>
      </c>
      <c r="AU229" s="265" t="s">
        <v>84</v>
      </c>
      <c r="AV229" s="15" t="s">
        <v>143</v>
      </c>
      <c r="AW229" s="15" t="s">
        <v>36</v>
      </c>
      <c r="AX229" s="15" t="s">
        <v>82</v>
      </c>
      <c r="AY229" s="265" t="s">
        <v>135</v>
      </c>
    </row>
    <row r="230" s="2" customFormat="1" ht="16.5" customHeight="1">
      <c r="A230" s="41"/>
      <c r="B230" s="42"/>
      <c r="C230" s="283" t="s">
        <v>267</v>
      </c>
      <c r="D230" s="283" t="s">
        <v>367</v>
      </c>
      <c r="E230" s="284" t="s">
        <v>1200</v>
      </c>
      <c r="F230" s="285" t="s">
        <v>1201</v>
      </c>
      <c r="G230" s="286" t="s">
        <v>211</v>
      </c>
      <c r="H230" s="287">
        <v>4.1200000000000001</v>
      </c>
      <c r="I230" s="288"/>
      <c r="J230" s="289">
        <f>ROUND(I230*H230,2)</f>
        <v>0</v>
      </c>
      <c r="K230" s="285" t="s">
        <v>142</v>
      </c>
      <c r="L230" s="290"/>
      <c r="M230" s="291" t="s">
        <v>19</v>
      </c>
      <c r="N230" s="292" t="s">
        <v>45</v>
      </c>
      <c r="O230" s="87"/>
      <c r="P230" s="224">
        <f>O230*H230</f>
        <v>0</v>
      </c>
      <c r="Q230" s="224">
        <v>0.0016000000000000001</v>
      </c>
      <c r="R230" s="224">
        <f>Q230*H230</f>
        <v>0.0065920000000000006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202</v>
      </c>
      <c r="AT230" s="226" t="s">
        <v>367</v>
      </c>
      <c r="AU230" s="226" t="s">
        <v>84</v>
      </c>
      <c r="AY230" s="20" t="s">
        <v>135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82</v>
      </c>
      <c r="BK230" s="227">
        <f>ROUND(I230*H230,2)</f>
        <v>0</v>
      </c>
      <c r="BL230" s="20" t="s">
        <v>143</v>
      </c>
      <c r="BM230" s="226" t="s">
        <v>1202</v>
      </c>
    </row>
    <row r="231" s="13" customFormat="1">
      <c r="A231" s="13"/>
      <c r="B231" s="233"/>
      <c r="C231" s="234"/>
      <c r="D231" s="235" t="s">
        <v>147</v>
      </c>
      <c r="E231" s="236" t="s">
        <v>19</v>
      </c>
      <c r="F231" s="237" t="s">
        <v>1132</v>
      </c>
      <c r="G231" s="234"/>
      <c r="H231" s="236" t="s">
        <v>19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147</v>
      </c>
      <c r="AU231" s="243" t="s">
        <v>84</v>
      </c>
      <c r="AV231" s="13" t="s">
        <v>82</v>
      </c>
      <c r="AW231" s="13" t="s">
        <v>36</v>
      </c>
      <c r="AX231" s="13" t="s">
        <v>74</v>
      </c>
      <c r="AY231" s="243" t="s">
        <v>135</v>
      </c>
    </row>
    <row r="232" s="14" customFormat="1">
      <c r="A232" s="14"/>
      <c r="B232" s="244"/>
      <c r="C232" s="245"/>
      <c r="D232" s="235" t="s">
        <v>147</v>
      </c>
      <c r="E232" s="246" t="s">
        <v>19</v>
      </c>
      <c r="F232" s="247" t="s">
        <v>1199</v>
      </c>
      <c r="G232" s="245"/>
      <c r="H232" s="248">
        <v>4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147</v>
      </c>
      <c r="AU232" s="254" t="s">
        <v>84</v>
      </c>
      <c r="AV232" s="14" t="s">
        <v>84</v>
      </c>
      <c r="AW232" s="14" t="s">
        <v>36</v>
      </c>
      <c r="AX232" s="14" t="s">
        <v>74</v>
      </c>
      <c r="AY232" s="254" t="s">
        <v>135</v>
      </c>
    </row>
    <row r="233" s="15" customFormat="1">
      <c r="A233" s="15"/>
      <c r="B233" s="255"/>
      <c r="C233" s="256"/>
      <c r="D233" s="235" t="s">
        <v>147</v>
      </c>
      <c r="E233" s="257" t="s">
        <v>19</v>
      </c>
      <c r="F233" s="258" t="s">
        <v>152</v>
      </c>
      <c r="G233" s="256"/>
      <c r="H233" s="259">
        <v>4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147</v>
      </c>
      <c r="AU233" s="265" t="s">
        <v>84</v>
      </c>
      <c r="AV233" s="15" t="s">
        <v>143</v>
      </c>
      <c r="AW233" s="15" t="s">
        <v>36</v>
      </c>
      <c r="AX233" s="15" t="s">
        <v>82</v>
      </c>
      <c r="AY233" s="265" t="s">
        <v>135</v>
      </c>
    </row>
    <row r="234" s="14" customFormat="1">
      <c r="A234" s="14"/>
      <c r="B234" s="244"/>
      <c r="C234" s="245"/>
      <c r="D234" s="235" t="s">
        <v>147</v>
      </c>
      <c r="E234" s="245"/>
      <c r="F234" s="247" t="s">
        <v>1203</v>
      </c>
      <c r="G234" s="245"/>
      <c r="H234" s="248">
        <v>4.1200000000000001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147</v>
      </c>
      <c r="AU234" s="254" t="s">
        <v>84</v>
      </c>
      <c r="AV234" s="14" t="s">
        <v>84</v>
      </c>
      <c r="AW234" s="14" t="s">
        <v>4</v>
      </c>
      <c r="AX234" s="14" t="s">
        <v>82</v>
      </c>
      <c r="AY234" s="254" t="s">
        <v>135</v>
      </c>
    </row>
    <row r="235" s="2" customFormat="1" ht="16.5" customHeight="1">
      <c r="A235" s="41"/>
      <c r="B235" s="42"/>
      <c r="C235" s="215" t="s">
        <v>273</v>
      </c>
      <c r="D235" s="215" t="s">
        <v>138</v>
      </c>
      <c r="E235" s="216" t="s">
        <v>1204</v>
      </c>
      <c r="F235" s="217" t="s">
        <v>1205</v>
      </c>
      <c r="G235" s="218" t="s">
        <v>211</v>
      </c>
      <c r="H235" s="219">
        <v>6.2999999999999998</v>
      </c>
      <c r="I235" s="220"/>
      <c r="J235" s="221">
        <f>ROUND(I235*H235,2)</f>
        <v>0</v>
      </c>
      <c r="K235" s="217" t="s">
        <v>142</v>
      </c>
      <c r="L235" s="47"/>
      <c r="M235" s="222" t="s">
        <v>19</v>
      </c>
      <c r="N235" s="223" t="s">
        <v>45</v>
      </c>
      <c r="O235" s="87"/>
      <c r="P235" s="224">
        <f>O235*H235</f>
        <v>0</v>
      </c>
      <c r="Q235" s="224">
        <v>1.0000000000000001E-05</v>
      </c>
      <c r="R235" s="224">
        <f>Q235*H235</f>
        <v>6.3E-05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143</v>
      </c>
      <c r="AT235" s="226" t="s">
        <v>138</v>
      </c>
      <c r="AU235" s="226" t="s">
        <v>84</v>
      </c>
      <c r="AY235" s="20" t="s">
        <v>135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82</v>
      </c>
      <c r="BK235" s="227">
        <f>ROUND(I235*H235,2)</f>
        <v>0</v>
      </c>
      <c r="BL235" s="20" t="s">
        <v>143</v>
      </c>
      <c r="BM235" s="226" t="s">
        <v>1206</v>
      </c>
    </row>
    <row r="236" s="2" customFormat="1">
      <c r="A236" s="41"/>
      <c r="B236" s="42"/>
      <c r="C236" s="43"/>
      <c r="D236" s="228" t="s">
        <v>145</v>
      </c>
      <c r="E236" s="43"/>
      <c r="F236" s="229" t="s">
        <v>1207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145</v>
      </c>
      <c r="AU236" s="20" t="s">
        <v>84</v>
      </c>
    </row>
    <row r="237" s="13" customFormat="1">
      <c r="A237" s="13"/>
      <c r="B237" s="233"/>
      <c r="C237" s="234"/>
      <c r="D237" s="235" t="s">
        <v>147</v>
      </c>
      <c r="E237" s="236" t="s">
        <v>19</v>
      </c>
      <c r="F237" s="237" t="s">
        <v>1132</v>
      </c>
      <c r="G237" s="234"/>
      <c r="H237" s="236" t="s">
        <v>19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147</v>
      </c>
      <c r="AU237" s="243" t="s">
        <v>84</v>
      </c>
      <c r="AV237" s="13" t="s">
        <v>82</v>
      </c>
      <c r="AW237" s="13" t="s">
        <v>36</v>
      </c>
      <c r="AX237" s="13" t="s">
        <v>74</v>
      </c>
      <c r="AY237" s="243" t="s">
        <v>135</v>
      </c>
    </row>
    <row r="238" s="14" customFormat="1">
      <c r="A238" s="14"/>
      <c r="B238" s="244"/>
      <c r="C238" s="245"/>
      <c r="D238" s="235" t="s">
        <v>147</v>
      </c>
      <c r="E238" s="246" t="s">
        <v>19</v>
      </c>
      <c r="F238" s="247" t="s">
        <v>1208</v>
      </c>
      <c r="G238" s="245"/>
      <c r="H238" s="248">
        <v>6.2999999999999998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147</v>
      </c>
      <c r="AU238" s="254" t="s">
        <v>84</v>
      </c>
      <c r="AV238" s="14" t="s">
        <v>84</v>
      </c>
      <c r="AW238" s="14" t="s">
        <v>36</v>
      </c>
      <c r="AX238" s="14" t="s">
        <v>74</v>
      </c>
      <c r="AY238" s="254" t="s">
        <v>135</v>
      </c>
    </row>
    <row r="239" s="15" customFormat="1">
      <c r="A239" s="15"/>
      <c r="B239" s="255"/>
      <c r="C239" s="256"/>
      <c r="D239" s="235" t="s">
        <v>147</v>
      </c>
      <c r="E239" s="257" t="s">
        <v>19</v>
      </c>
      <c r="F239" s="258" t="s">
        <v>152</v>
      </c>
      <c r="G239" s="256"/>
      <c r="H239" s="259">
        <v>6.2999999999999998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5" t="s">
        <v>147</v>
      </c>
      <c r="AU239" s="265" t="s">
        <v>84</v>
      </c>
      <c r="AV239" s="15" t="s">
        <v>143</v>
      </c>
      <c r="AW239" s="15" t="s">
        <v>36</v>
      </c>
      <c r="AX239" s="15" t="s">
        <v>82</v>
      </c>
      <c r="AY239" s="265" t="s">
        <v>135</v>
      </c>
    </row>
    <row r="240" s="2" customFormat="1" ht="16.5" customHeight="1">
      <c r="A240" s="41"/>
      <c r="B240" s="42"/>
      <c r="C240" s="283" t="s">
        <v>278</v>
      </c>
      <c r="D240" s="283" t="s">
        <v>367</v>
      </c>
      <c r="E240" s="284" t="s">
        <v>1209</v>
      </c>
      <c r="F240" s="285" t="s">
        <v>1210</v>
      </c>
      <c r="G240" s="286" t="s">
        <v>211</v>
      </c>
      <c r="H240" s="287">
        <v>6.4889999999999999</v>
      </c>
      <c r="I240" s="288"/>
      <c r="J240" s="289">
        <f>ROUND(I240*H240,2)</f>
        <v>0</v>
      </c>
      <c r="K240" s="285" t="s">
        <v>142</v>
      </c>
      <c r="L240" s="290"/>
      <c r="M240" s="291" t="s">
        <v>19</v>
      </c>
      <c r="N240" s="292" t="s">
        <v>45</v>
      </c>
      <c r="O240" s="87"/>
      <c r="P240" s="224">
        <f>O240*H240</f>
        <v>0</v>
      </c>
      <c r="Q240" s="224">
        <v>0.00182</v>
      </c>
      <c r="R240" s="224">
        <f>Q240*H240</f>
        <v>0.011809979999999999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202</v>
      </c>
      <c r="AT240" s="226" t="s">
        <v>367</v>
      </c>
      <c r="AU240" s="226" t="s">
        <v>84</v>
      </c>
      <c r="AY240" s="20" t="s">
        <v>135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82</v>
      </c>
      <c r="BK240" s="227">
        <f>ROUND(I240*H240,2)</f>
        <v>0</v>
      </c>
      <c r="BL240" s="20" t="s">
        <v>143</v>
      </c>
      <c r="BM240" s="226" t="s">
        <v>1211</v>
      </c>
    </row>
    <row r="241" s="13" customFormat="1">
      <c r="A241" s="13"/>
      <c r="B241" s="233"/>
      <c r="C241" s="234"/>
      <c r="D241" s="235" t="s">
        <v>147</v>
      </c>
      <c r="E241" s="236" t="s">
        <v>19</v>
      </c>
      <c r="F241" s="237" t="s">
        <v>1132</v>
      </c>
      <c r="G241" s="234"/>
      <c r="H241" s="236" t="s">
        <v>19</v>
      </c>
      <c r="I241" s="238"/>
      <c r="J241" s="234"/>
      <c r="K241" s="234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147</v>
      </c>
      <c r="AU241" s="243" t="s">
        <v>84</v>
      </c>
      <c r="AV241" s="13" t="s">
        <v>82</v>
      </c>
      <c r="AW241" s="13" t="s">
        <v>36</v>
      </c>
      <c r="AX241" s="13" t="s">
        <v>74</v>
      </c>
      <c r="AY241" s="243" t="s">
        <v>135</v>
      </c>
    </row>
    <row r="242" s="14" customFormat="1">
      <c r="A242" s="14"/>
      <c r="B242" s="244"/>
      <c r="C242" s="245"/>
      <c r="D242" s="235" t="s">
        <v>147</v>
      </c>
      <c r="E242" s="246" t="s">
        <v>19</v>
      </c>
      <c r="F242" s="247" t="s">
        <v>1208</v>
      </c>
      <c r="G242" s="245"/>
      <c r="H242" s="248">
        <v>6.2999999999999998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147</v>
      </c>
      <c r="AU242" s="254" t="s">
        <v>84</v>
      </c>
      <c r="AV242" s="14" t="s">
        <v>84</v>
      </c>
      <c r="AW242" s="14" t="s">
        <v>36</v>
      </c>
      <c r="AX242" s="14" t="s">
        <v>74</v>
      </c>
      <c r="AY242" s="254" t="s">
        <v>135</v>
      </c>
    </row>
    <row r="243" s="15" customFormat="1">
      <c r="A243" s="15"/>
      <c r="B243" s="255"/>
      <c r="C243" s="256"/>
      <c r="D243" s="235" t="s">
        <v>147</v>
      </c>
      <c r="E243" s="257" t="s">
        <v>19</v>
      </c>
      <c r="F243" s="258" t="s">
        <v>152</v>
      </c>
      <c r="G243" s="256"/>
      <c r="H243" s="259">
        <v>6.2999999999999998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147</v>
      </c>
      <c r="AU243" s="265" t="s">
        <v>84</v>
      </c>
      <c r="AV243" s="15" t="s">
        <v>143</v>
      </c>
      <c r="AW243" s="15" t="s">
        <v>36</v>
      </c>
      <c r="AX243" s="15" t="s">
        <v>82</v>
      </c>
      <c r="AY243" s="265" t="s">
        <v>135</v>
      </c>
    </row>
    <row r="244" s="14" customFormat="1">
      <c r="A244" s="14"/>
      <c r="B244" s="244"/>
      <c r="C244" s="245"/>
      <c r="D244" s="235" t="s">
        <v>147</v>
      </c>
      <c r="E244" s="245"/>
      <c r="F244" s="247" t="s">
        <v>1212</v>
      </c>
      <c r="G244" s="245"/>
      <c r="H244" s="248">
        <v>6.4889999999999999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147</v>
      </c>
      <c r="AU244" s="254" t="s">
        <v>84</v>
      </c>
      <c r="AV244" s="14" t="s">
        <v>84</v>
      </c>
      <c r="AW244" s="14" t="s">
        <v>4</v>
      </c>
      <c r="AX244" s="14" t="s">
        <v>82</v>
      </c>
      <c r="AY244" s="254" t="s">
        <v>135</v>
      </c>
    </row>
    <row r="245" s="2" customFormat="1" ht="16.5" customHeight="1">
      <c r="A245" s="41"/>
      <c r="B245" s="42"/>
      <c r="C245" s="215" t="s">
        <v>284</v>
      </c>
      <c r="D245" s="215" t="s">
        <v>138</v>
      </c>
      <c r="E245" s="216" t="s">
        <v>1213</v>
      </c>
      <c r="F245" s="217" t="s">
        <v>1214</v>
      </c>
      <c r="G245" s="218" t="s">
        <v>211</v>
      </c>
      <c r="H245" s="219">
        <v>2</v>
      </c>
      <c r="I245" s="220"/>
      <c r="J245" s="221">
        <f>ROUND(I245*H245,2)</f>
        <v>0</v>
      </c>
      <c r="K245" s="217" t="s">
        <v>142</v>
      </c>
      <c r="L245" s="47"/>
      <c r="M245" s="222" t="s">
        <v>19</v>
      </c>
      <c r="N245" s="223" t="s">
        <v>45</v>
      </c>
      <c r="O245" s="87"/>
      <c r="P245" s="224">
        <f>O245*H245</f>
        <v>0</v>
      </c>
      <c r="Q245" s="224">
        <v>1.0000000000000001E-05</v>
      </c>
      <c r="R245" s="224">
        <f>Q245*H245</f>
        <v>2.0000000000000002E-05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143</v>
      </c>
      <c r="AT245" s="226" t="s">
        <v>138</v>
      </c>
      <c r="AU245" s="226" t="s">
        <v>84</v>
      </c>
      <c r="AY245" s="20" t="s">
        <v>135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82</v>
      </c>
      <c r="BK245" s="227">
        <f>ROUND(I245*H245,2)</f>
        <v>0</v>
      </c>
      <c r="BL245" s="20" t="s">
        <v>143</v>
      </c>
      <c r="BM245" s="226" t="s">
        <v>1215</v>
      </c>
    </row>
    <row r="246" s="2" customFormat="1">
      <c r="A246" s="41"/>
      <c r="B246" s="42"/>
      <c r="C246" s="43"/>
      <c r="D246" s="228" t="s">
        <v>145</v>
      </c>
      <c r="E246" s="43"/>
      <c r="F246" s="229" t="s">
        <v>1216</v>
      </c>
      <c r="G246" s="43"/>
      <c r="H246" s="43"/>
      <c r="I246" s="230"/>
      <c r="J246" s="43"/>
      <c r="K246" s="43"/>
      <c r="L246" s="47"/>
      <c r="M246" s="231"/>
      <c r="N246" s="232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145</v>
      </c>
      <c r="AU246" s="20" t="s">
        <v>84</v>
      </c>
    </row>
    <row r="247" s="13" customFormat="1">
      <c r="A247" s="13"/>
      <c r="B247" s="233"/>
      <c r="C247" s="234"/>
      <c r="D247" s="235" t="s">
        <v>147</v>
      </c>
      <c r="E247" s="236" t="s">
        <v>19</v>
      </c>
      <c r="F247" s="237" t="s">
        <v>1132</v>
      </c>
      <c r="G247" s="234"/>
      <c r="H247" s="236" t="s">
        <v>19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147</v>
      </c>
      <c r="AU247" s="243" t="s">
        <v>84</v>
      </c>
      <c r="AV247" s="13" t="s">
        <v>82</v>
      </c>
      <c r="AW247" s="13" t="s">
        <v>36</v>
      </c>
      <c r="AX247" s="13" t="s">
        <v>74</v>
      </c>
      <c r="AY247" s="243" t="s">
        <v>135</v>
      </c>
    </row>
    <row r="248" s="14" customFormat="1">
      <c r="A248" s="14"/>
      <c r="B248" s="244"/>
      <c r="C248" s="245"/>
      <c r="D248" s="235" t="s">
        <v>147</v>
      </c>
      <c r="E248" s="246" t="s">
        <v>19</v>
      </c>
      <c r="F248" s="247" t="s">
        <v>1217</v>
      </c>
      <c r="G248" s="245"/>
      <c r="H248" s="248">
        <v>2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147</v>
      </c>
      <c r="AU248" s="254" t="s">
        <v>84</v>
      </c>
      <c r="AV248" s="14" t="s">
        <v>84</v>
      </c>
      <c r="AW248" s="14" t="s">
        <v>36</v>
      </c>
      <c r="AX248" s="14" t="s">
        <v>74</v>
      </c>
      <c r="AY248" s="254" t="s">
        <v>135</v>
      </c>
    </row>
    <row r="249" s="15" customFormat="1">
      <c r="A249" s="15"/>
      <c r="B249" s="255"/>
      <c r="C249" s="256"/>
      <c r="D249" s="235" t="s">
        <v>147</v>
      </c>
      <c r="E249" s="257" t="s">
        <v>19</v>
      </c>
      <c r="F249" s="258" t="s">
        <v>152</v>
      </c>
      <c r="G249" s="256"/>
      <c r="H249" s="259">
        <v>2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5" t="s">
        <v>147</v>
      </c>
      <c r="AU249" s="265" t="s">
        <v>84</v>
      </c>
      <c r="AV249" s="15" t="s">
        <v>143</v>
      </c>
      <c r="AW249" s="15" t="s">
        <v>36</v>
      </c>
      <c r="AX249" s="15" t="s">
        <v>82</v>
      </c>
      <c r="AY249" s="265" t="s">
        <v>135</v>
      </c>
    </row>
    <row r="250" s="2" customFormat="1" ht="16.5" customHeight="1">
      <c r="A250" s="41"/>
      <c r="B250" s="42"/>
      <c r="C250" s="283" t="s">
        <v>291</v>
      </c>
      <c r="D250" s="283" t="s">
        <v>367</v>
      </c>
      <c r="E250" s="284" t="s">
        <v>1218</v>
      </c>
      <c r="F250" s="285" t="s">
        <v>1219</v>
      </c>
      <c r="G250" s="286" t="s">
        <v>211</v>
      </c>
      <c r="H250" s="287">
        <v>2.0600000000000001</v>
      </c>
      <c r="I250" s="288"/>
      <c r="J250" s="289">
        <f>ROUND(I250*H250,2)</f>
        <v>0</v>
      </c>
      <c r="K250" s="285" t="s">
        <v>142</v>
      </c>
      <c r="L250" s="290"/>
      <c r="M250" s="291" t="s">
        <v>19</v>
      </c>
      <c r="N250" s="292" t="s">
        <v>45</v>
      </c>
      <c r="O250" s="87"/>
      <c r="P250" s="224">
        <f>O250*H250</f>
        <v>0</v>
      </c>
      <c r="Q250" s="224">
        <v>0.00281</v>
      </c>
      <c r="R250" s="224">
        <f>Q250*H250</f>
        <v>0.0057886000000000005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202</v>
      </c>
      <c r="AT250" s="226" t="s">
        <v>367</v>
      </c>
      <c r="AU250" s="226" t="s">
        <v>84</v>
      </c>
      <c r="AY250" s="20" t="s">
        <v>135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82</v>
      </c>
      <c r="BK250" s="227">
        <f>ROUND(I250*H250,2)</f>
        <v>0</v>
      </c>
      <c r="BL250" s="20" t="s">
        <v>143</v>
      </c>
      <c r="BM250" s="226" t="s">
        <v>1220</v>
      </c>
    </row>
    <row r="251" s="13" customFormat="1">
      <c r="A251" s="13"/>
      <c r="B251" s="233"/>
      <c r="C251" s="234"/>
      <c r="D251" s="235" t="s">
        <v>147</v>
      </c>
      <c r="E251" s="236" t="s">
        <v>19</v>
      </c>
      <c r="F251" s="237" t="s">
        <v>1132</v>
      </c>
      <c r="G251" s="234"/>
      <c r="H251" s="236" t="s">
        <v>19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147</v>
      </c>
      <c r="AU251" s="243" t="s">
        <v>84</v>
      </c>
      <c r="AV251" s="13" t="s">
        <v>82</v>
      </c>
      <c r="AW251" s="13" t="s">
        <v>36</v>
      </c>
      <c r="AX251" s="13" t="s">
        <v>74</v>
      </c>
      <c r="AY251" s="243" t="s">
        <v>135</v>
      </c>
    </row>
    <row r="252" s="14" customFormat="1">
      <c r="A252" s="14"/>
      <c r="B252" s="244"/>
      <c r="C252" s="245"/>
      <c r="D252" s="235" t="s">
        <v>147</v>
      </c>
      <c r="E252" s="246" t="s">
        <v>19</v>
      </c>
      <c r="F252" s="247" t="s">
        <v>1217</v>
      </c>
      <c r="G252" s="245"/>
      <c r="H252" s="248">
        <v>2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147</v>
      </c>
      <c r="AU252" s="254" t="s">
        <v>84</v>
      </c>
      <c r="AV252" s="14" t="s">
        <v>84</v>
      </c>
      <c r="AW252" s="14" t="s">
        <v>36</v>
      </c>
      <c r="AX252" s="14" t="s">
        <v>74</v>
      </c>
      <c r="AY252" s="254" t="s">
        <v>135</v>
      </c>
    </row>
    <row r="253" s="15" customFormat="1">
      <c r="A253" s="15"/>
      <c r="B253" s="255"/>
      <c r="C253" s="256"/>
      <c r="D253" s="235" t="s">
        <v>147</v>
      </c>
      <c r="E253" s="257" t="s">
        <v>19</v>
      </c>
      <c r="F253" s="258" t="s">
        <v>152</v>
      </c>
      <c r="G253" s="256"/>
      <c r="H253" s="259">
        <v>2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147</v>
      </c>
      <c r="AU253" s="265" t="s">
        <v>84</v>
      </c>
      <c r="AV253" s="15" t="s">
        <v>143</v>
      </c>
      <c r="AW253" s="15" t="s">
        <v>36</v>
      </c>
      <c r="AX253" s="15" t="s">
        <v>82</v>
      </c>
      <c r="AY253" s="265" t="s">
        <v>135</v>
      </c>
    </row>
    <row r="254" s="14" customFormat="1">
      <c r="A254" s="14"/>
      <c r="B254" s="244"/>
      <c r="C254" s="245"/>
      <c r="D254" s="235" t="s">
        <v>147</v>
      </c>
      <c r="E254" s="245"/>
      <c r="F254" s="247" t="s">
        <v>1221</v>
      </c>
      <c r="G254" s="245"/>
      <c r="H254" s="248">
        <v>2.0600000000000001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147</v>
      </c>
      <c r="AU254" s="254" t="s">
        <v>84</v>
      </c>
      <c r="AV254" s="14" t="s">
        <v>84</v>
      </c>
      <c r="AW254" s="14" t="s">
        <v>4</v>
      </c>
      <c r="AX254" s="14" t="s">
        <v>82</v>
      </c>
      <c r="AY254" s="254" t="s">
        <v>135</v>
      </c>
    </row>
    <row r="255" s="2" customFormat="1" ht="24.15" customHeight="1">
      <c r="A255" s="41"/>
      <c r="B255" s="42"/>
      <c r="C255" s="215" t="s">
        <v>300</v>
      </c>
      <c r="D255" s="215" t="s">
        <v>138</v>
      </c>
      <c r="E255" s="216" t="s">
        <v>1222</v>
      </c>
      <c r="F255" s="217" t="s">
        <v>1223</v>
      </c>
      <c r="G255" s="218" t="s">
        <v>314</v>
      </c>
      <c r="H255" s="219">
        <v>9</v>
      </c>
      <c r="I255" s="220"/>
      <c r="J255" s="221">
        <f>ROUND(I255*H255,2)</f>
        <v>0</v>
      </c>
      <c r="K255" s="217" t="s">
        <v>142</v>
      </c>
      <c r="L255" s="47"/>
      <c r="M255" s="222" t="s">
        <v>19</v>
      </c>
      <c r="N255" s="223" t="s">
        <v>45</v>
      </c>
      <c r="O255" s="87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143</v>
      </c>
      <c r="AT255" s="226" t="s">
        <v>138</v>
      </c>
      <c r="AU255" s="226" t="s">
        <v>84</v>
      </c>
      <c r="AY255" s="20" t="s">
        <v>135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82</v>
      </c>
      <c r="BK255" s="227">
        <f>ROUND(I255*H255,2)</f>
        <v>0</v>
      </c>
      <c r="BL255" s="20" t="s">
        <v>143</v>
      </c>
      <c r="BM255" s="226" t="s">
        <v>1224</v>
      </c>
    </row>
    <row r="256" s="2" customFormat="1">
      <c r="A256" s="41"/>
      <c r="B256" s="42"/>
      <c r="C256" s="43"/>
      <c r="D256" s="228" t="s">
        <v>145</v>
      </c>
      <c r="E256" s="43"/>
      <c r="F256" s="229" t="s">
        <v>1225</v>
      </c>
      <c r="G256" s="43"/>
      <c r="H256" s="43"/>
      <c r="I256" s="230"/>
      <c r="J256" s="43"/>
      <c r="K256" s="43"/>
      <c r="L256" s="47"/>
      <c r="M256" s="231"/>
      <c r="N256" s="232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145</v>
      </c>
      <c r="AU256" s="20" t="s">
        <v>84</v>
      </c>
    </row>
    <row r="257" s="13" customFormat="1">
      <c r="A257" s="13"/>
      <c r="B257" s="233"/>
      <c r="C257" s="234"/>
      <c r="D257" s="235" t="s">
        <v>147</v>
      </c>
      <c r="E257" s="236" t="s">
        <v>19</v>
      </c>
      <c r="F257" s="237" t="s">
        <v>1132</v>
      </c>
      <c r="G257" s="234"/>
      <c r="H257" s="236" t="s">
        <v>19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147</v>
      </c>
      <c r="AU257" s="243" t="s">
        <v>84</v>
      </c>
      <c r="AV257" s="13" t="s">
        <v>82</v>
      </c>
      <c r="AW257" s="13" t="s">
        <v>36</v>
      </c>
      <c r="AX257" s="13" t="s">
        <v>74</v>
      </c>
      <c r="AY257" s="243" t="s">
        <v>135</v>
      </c>
    </row>
    <row r="258" s="14" customFormat="1">
      <c r="A258" s="14"/>
      <c r="B258" s="244"/>
      <c r="C258" s="245"/>
      <c r="D258" s="235" t="s">
        <v>147</v>
      </c>
      <c r="E258" s="246" t="s">
        <v>19</v>
      </c>
      <c r="F258" s="247" t="s">
        <v>1226</v>
      </c>
      <c r="G258" s="245"/>
      <c r="H258" s="248">
        <v>9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147</v>
      </c>
      <c r="AU258" s="254" t="s">
        <v>84</v>
      </c>
      <c r="AV258" s="14" t="s">
        <v>84</v>
      </c>
      <c r="AW258" s="14" t="s">
        <v>36</v>
      </c>
      <c r="AX258" s="14" t="s">
        <v>74</v>
      </c>
      <c r="AY258" s="254" t="s">
        <v>135</v>
      </c>
    </row>
    <row r="259" s="15" customFormat="1">
      <c r="A259" s="15"/>
      <c r="B259" s="255"/>
      <c r="C259" s="256"/>
      <c r="D259" s="235" t="s">
        <v>147</v>
      </c>
      <c r="E259" s="257" t="s">
        <v>19</v>
      </c>
      <c r="F259" s="258" t="s">
        <v>152</v>
      </c>
      <c r="G259" s="256"/>
      <c r="H259" s="259">
        <v>9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147</v>
      </c>
      <c r="AU259" s="265" t="s">
        <v>84</v>
      </c>
      <c r="AV259" s="15" t="s">
        <v>143</v>
      </c>
      <c r="AW259" s="15" t="s">
        <v>36</v>
      </c>
      <c r="AX259" s="15" t="s">
        <v>82</v>
      </c>
      <c r="AY259" s="265" t="s">
        <v>135</v>
      </c>
    </row>
    <row r="260" s="2" customFormat="1" ht="16.5" customHeight="1">
      <c r="A260" s="41"/>
      <c r="B260" s="42"/>
      <c r="C260" s="283" t="s">
        <v>307</v>
      </c>
      <c r="D260" s="283" t="s">
        <v>367</v>
      </c>
      <c r="E260" s="284" t="s">
        <v>1227</v>
      </c>
      <c r="F260" s="285" t="s">
        <v>1228</v>
      </c>
      <c r="G260" s="286" t="s">
        <v>314</v>
      </c>
      <c r="H260" s="287">
        <v>9</v>
      </c>
      <c r="I260" s="288"/>
      <c r="J260" s="289">
        <f>ROUND(I260*H260,2)</f>
        <v>0</v>
      </c>
      <c r="K260" s="285" t="s">
        <v>142</v>
      </c>
      <c r="L260" s="290"/>
      <c r="M260" s="291" t="s">
        <v>19</v>
      </c>
      <c r="N260" s="292" t="s">
        <v>45</v>
      </c>
      <c r="O260" s="87"/>
      <c r="P260" s="224">
        <f>O260*H260</f>
        <v>0</v>
      </c>
      <c r="Q260" s="224">
        <v>0.00034000000000000002</v>
      </c>
      <c r="R260" s="224">
        <f>Q260*H260</f>
        <v>0.0030600000000000002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202</v>
      </c>
      <c r="AT260" s="226" t="s">
        <v>367</v>
      </c>
      <c r="AU260" s="226" t="s">
        <v>84</v>
      </c>
      <c r="AY260" s="20" t="s">
        <v>135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82</v>
      </c>
      <c r="BK260" s="227">
        <f>ROUND(I260*H260,2)</f>
        <v>0</v>
      </c>
      <c r="BL260" s="20" t="s">
        <v>143</v>
      </c>
      <c r="BM260" s="226" t="s">
        <v>1229</v>
      </c>
    </row>
    <row r="261" s="13" customFormat="1">
      <c r="A261" s="13"/>
      <c r="B261" s="233"/>
      <c r="C261" s="234"/>
      <c r="D261" s="235" t="s">
        <v>147</v>
      </c>
      <c r="E261" s="236" t="s">
        <v>19</v>
      </c>
      <c r="F261" s="237" t="s">
        <v>1132</v>
      </c>
      <c r="G261" s="234"/>
      <c r="H261" s="236" t="s">
        <v>19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147</v>
      </c>
      <c r="AU261" s="243" t="s">
        <v>84</v>
      </c>
      <c r="AV261" s="13" t="s">
        <v>82</v>
      </c>
      <c r="AW261" s="13" t="s">
        <v>36</v>
      </c>
      <c r="AX261" s="13" t="s">
        <v>74</v>
      </c>
      <c r="AY261" s="243" t="s">
        <v>135</v>
      </c>
    </row>
    <row r="262" s="14" customFormat="1">
      <c r="A262" s="14"/>
      <c r="B262" s="244"/>
      <c r="C262" s="245"/>
      <c r="D262" s="235" t="s">
        <v>147</v>
      </c>
      <c r="E262" s="246" t="s">
        <v>19</v>
      </c>
      <c r="F262" s="247" t="s">
        <v>1226</v>
      </c>
      <c r="G262" s="245"/>
      <c r="H262" s="248">
        <v>9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147</v>
      </c>
      <c r="AU262" s="254" t="s">
        <v>84</v>
      </c>
      <c r="AV262" s="14" t="s">
        <v>84</v>
      </c>
      <c r="AW262" s="14" t="s">
        <v>36</v>
      </c>
      <c r="AX262" s="14" t="s">
        <v>74</v>
      </c>
      <c r="AY262" s="254" t="s">
        <v>135</v>
      </c>
    </row>
    <row r="263" s="15" customFormat="1">
      <c r="A263" s="15"/>
      <c r="B263" s="255"/>
      <c r="C263" s="256"/>
      <c r="D263" s="235" t="s">
        <v>147</v>
      </c>
      <c r="E263" s="257" t="s">
        <v>19</v>
      </c>
      <c r="F263" s="258" t="s">
        <v>152</v>
      </c>
      <c r="G263" s="256"/>
      <c r="H263" s="259">
        <v>9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5" t="s">
        <v>147</v>
      </c>
      <c r="AU263" s="265" t="s">
        <v>84</v>
      </c>
      <c r="AV263" s="15" t="s">
        <v>143</v>
      </c>
      <c r="AW263" s="15" t="s">
        <v>36</v>
      </c>
      <c r="AX263" s="15" t="s">
        <v>82</v>
      </c>
      <c r="AY263" s="265" t="s">
        <v>135</v>
      </c>
    </row>
    <row r="264" s="2" customFormat="1" ht="24.15" customHeight="1">
      <c r="A264" s="41"/>
      <c r="B264" s="42"/>
      <c r="C264" s="215" t="s">
        <v>7</v>
      </c>
      <c r="D264" s="215" t="s">
        <v>138</v>
      </c>
      <c r="E264" s="216" t="s">
        <v>1230</v>
      </c>
      <c r="F264" s="217" t="s">
        <v>1231</v>
      </c>
      <c r="G264" s="218" t="s">
        <v>314</v>
      </c>
      <c r="H264" s="219">
        <v>2</v>
      </c>
      <c r="I264" s="220"/>
      <c r="J264" s="221">
        <f>ROUND(I264*H264,2)</f>
        <v>0</v>
      </c>
      <c r="K264" s="217" t="s">
        <v>142</v>
      </c>
      <c r="L264" s="47"/>
      <c r="M264" s="222" t="s">
        <v>19</v>
      </c>
      <c r="N264" s="223" t="s">
        <v>45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143</v>
      </c>
      <c r="AT264" s="226" t="s">
        <v>138</v>
      </c>
      <c r="AU264" s="226" t="s">
        <v>84</v>
      </c>
      <c r="AY264" s="20" t="s">
        <v>135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82</v>
      </c>
      <c r="BK264" s="227">
        <f>ROUND(I264*H264,2)</f>
        <v>0</v>
      </c>
      <c r="BL264" s="20" t="s">
        <v>143</v>
      </c>
      <c r="BM264" s="226" t="s">
        <v>1232</v>
      </c>
    </row>
    <row r="265" s="2" customFormat="1">
      <c r="A265" s="41"/>
      <c r="B265" s="42"/>
      <c r="C265" s="43"/>
      <c r="D265" s="228" t="s">
        <v>145</v>
      </c>
      <c r="E265" s="43"/>
      <c r="F265" s="229" t="s">
        <v>1233</v>
      </c>
      <c r="G265" s="43"/>
      <c r="H265" s="43"/>
      <c r="I265" s="230"/>
      <c r="J265" s="43"/>
      <c r="K265" s="43"/>
      <c r="L265" s="47"/>
      <c r="M265" s="231"/>
      <c r="N265" s="23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145</v>
      </c>
      <c r="AU265" s="20" t="s">
        <v>84</v>
      </c>
    </row>
    <row r="266" s="13" customFormat="1">
      <c r="A266" s="13"/>
      <c r="B266" s="233"/>
      <c r="C266" s="234"/>
      <c r="D266" s="235" t="s">
        <v>147</v>
      </c>
      <c r="E266" s="236" t="s">
        <v>19</v>
      </c>
      <c r="F266" s="237" t="s">
        <v>1132</v>
      </c>
      <c r="G266" s="234"/>
      <c r="H266" s="236" t="s">
        <v>19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147</v>
      </c>
      <c r="AU266" s="243" t="s">
        <v>84</v>
      </c>
      <c r="AV266" s="13" t="s">
        <v>82</v>
      </c>
      <c r="AW266" s="13" t="s">
        <v>36</v>
      </c>
      <c r="AX266" s="13" t="s">
        <v>74</v>
      </c>
      <c r="AY266" s="243" t="s">
        <v>135</v>
      </c>
    </row>
    <row r="267" s="14" customFormat="1">
      <c r="A267" s="14"/>
      <c r="B267" s="244"/>
      <c r="C267" s="245"/>
      <c r="D267" s="235" t="s">
        <v>147</v>
      </c>
      <c r="E267" s="246" t="s">
        <v>19</v>
      </c>
      <c r="F267" s="247" t="s">
        <v>306</v>
      </c>
      <c r="G267" s="245"/>
      <c r="H267" s="248">
        <v>2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147</v>
      </c>
      <c r="AU267" s="254" t="s">
        <v>84</v>
      </c>
      <c r="AV267" s="14" t="s">
        <v>84</v>
      </c>
      <c r="AW267" s="14" t="s">
        <v>36</v>
      </c>
      <c r="AX267" s="14" t="s">
        <v>74</v>
      </c>
      <c r="AY267" s="254" t="s">
        <v>135</v>
      </c>
    </row>
    <row r="268" s="15" customFormat="1">
      <c r="A268" s="15"/>
      <c r="B268" s="255"/>
      <c r="C268" s="256"/>
      <c r="D268" s="235" t="s">
        <v>147</v>
      </c>
      <c r="E268" s="257" t="s">
        <v>19</v>
      </c>
      <c r="F268" s="258" t="s">
        <v>152</v>
      </c>
      <c r="G268" s="256"/>
      <c r="H268" s="259">
        <v>2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5" t="s">
        <v>147</v>
      </c>
      <c r="AU268" s="265" t="s">
        <v>84</v>
      </c>
      <c r="AV268" s="15" t="s">
        <v>143</v>
      </c>
      <c r="AW268" s="15" t="s">
        <v>36</v>
      </c>
      <c r="AX268" s="15" t="s">
        <v>82</v>
      </c>
      <c r="AY268" s="265" t="s">
        <v>135</v>
      </c>
    </row>
    <row r="269" s="2" customFormat="1" ht="16.5" customHeight="1">
      <c r="A269" s="41"/>
      <c r="B269" s="42"/>
      <c r="C269" s="283" t="s">
        <v>317</v>
      </c>
      <c r="D269" s="283" t="s">
        <v>367</v>
      </c>
      <c r="E269" s="284" t="s">
        <v>1234</v>
      </c>
      <c r="F269" s="285" t="s">
        <v>1235</v>
      </c>
      <c r="G269" s="286" t="s">
        <v>314</v>
      </c>
      <c r="H269" s="287">
        <v>2</v>
      </c>
      <c r="I269" s="288"/>
      <c r="J269" s="289">
        <f>ROUND(I269*H269,2)</f>
        <v>0</v>
      </c>
      <c r="K269" s="285" t="s">
        <v>142</v>
      </c>
      <c r="L269" s="290"/>
      <c r="M269" s="291" t="s">
        <v>19</v>
      </c>
      <c r="N269" s="292" t="s">
        <v>45</v>
      </c>
      <c r="O269" s="87"/>
      <c r="P269" s="224">
        <f>O269*H269</f>
        <v>0</v>
      </c>
      <c r="Q269" s="224">
        <v>0.00062</v>
      </c>
      <c r="R269" s="224">
        <f>Q269*H269</f>
        <v>0.00124</v>
      </c>
      <c r="S269" s="224">
        <v>0</v>
      </c>
      <c r="T269" s="225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6" t="s">
        <v>202</v>
      </c>
      <c r="AT269" s="226" t="s">
        <v>367</v>
      </c>
      <c r="AU269" s="226" t="s">
        <v>84</v>
      </c>
      <c r="AY269" s="20" t="s">
        <v>135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0" t="s">
        <v>82</v>
      </c>
      <c r="BK269" s="227">
        <f>ROUND(I269*H269,2)</f>
        <v>0</v>
      </c>
      <c r="BL269" s="20" t="s">
        <v>143</v>
      </c>
      <c r="BM269" s="226" t="s">
        <v>1236</v>
      </c>
    </row>
    <row r="270" s="13" customFormat="1">
      <c r="A270" s="13"/>
      <c r="B270" s="233"/>
      <c r="C270" s="234"/>
      <c r="D270" s="235" t="s">
        <v>147</v>
      </c>
      <c r="E270" s="236" t="s">
        <v>19</v>
      </c>
      <c r="F270" s="237" t="s">
        <v>1132</v>
      </c>
      <c r="G270" s="234"/>
      <c r="H270" s="236" t="s">
        <v>19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147</v>
      </c>
      <c r="AU270" s="243" t="s">
        <v>84</v>
      </c>
      <c r="AV270" s="13" t="s">
        <v>82</v>
      </c>
      <c r="AW270" s="13" t="s">
        <v>36</v>
      </c>
      <c r="AX270" s="13" t="s">
        <v>74</v>
      </c>
      <c r="AY270" s="243" t="s">
        <v>135</v>
      </c>
    </row>
    <row r="271" s="14" customFormat="1">
      <c r="A271" s="14"/>
      <c r="B271" s="244"/>
      <c r="C271" s="245"/>
      <c r="D271" s="235" t="s">
        <v>147</v>
      </c>
      <c r="E271" s="246" t="s">
        <v>19</v>
      </c>
      <c r="F271" s="247" t="s">
        <v>306</v>
      </c>
      <c r="G271" s="245"/>
      <c r="H271" s="248">
        <v>2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147</v>
      </c>
      <c r="AU271" s="254" t="s">
        <v>84</v>
      </c>
      <c r="AV271" s="14" t="s">
        <v>84</v>
      </c>
      <c r="AW271" s="14" t="s">
        <v>36</v>
      </c>
      <c r="AX271" s="14" t="s">
        <v>74</v>
      </c>
      <c r="AY271" s="254" t="s">
        <v>135</v>
      </c>
    </row>
    <row r="272" s="15" customFormat="1">
      <c r="A272" s="15"/>
      <c r="B272" s="255"/>
      <c r="C272" s="256"/>
      <c r="D272" s="235" t="s">
        <v>147</v>
      </c>
      <c r="E272" s="257" t="s">
        <v>19</v>
      </c>
      <c r="F272" s="258" t="s">
        <v>152</v>
      </c>
      <c r="G272" s="256"/>
      <c r="H272" s="259">
        <v>2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5" t="s">
        <v>147</v>
      </c>
      <c r="AU272" s="265" t="s">
        <v>84</v>
      </c>
      <c r="AV272" s="15" t="s">
        <v>143</v>
      </c>
      <c r="AW272" s="15" t="s">
        <v>36</v>
      </c>
      <c r="AX272" s="15" t="s">
        <v>82</v>
      </c>
      <c r="AY272" s="265" t="s">
        <v>135</v>
      </c>
    </row>
    <row r="273" s="2" customFormat="1" ht="24.15" customHeight="1">
      <c r="A273" s="41"/>
      <c r="B273" s="42"/>
      <c r="C273" s="215" t="s">
        <v>324</v>
      </c>
      <c r="D273" s="215" t="s">
        <v>138</v>
      </c>
      <c r="E273" s="216" t="s">
        <v>1237</v>
      </c>
      <c r="F273" s="217" t="s">
        <v>1238</v>
      </c>
      <c r="G273" s="218" t="s">
        <v>314</v>
      </c>
      <c r="H273" s="219">
        <v>9</v>
      </c>
      <c r="I273" s="220"/>
      <c r="J273" s="221">
        <f>ROUND(I273*H273,2)</f>
        <v>0</v>
      </c>
      <c r="K273" s="217" t="s">
        <v>142</v>
      </c>
      <c r="L273" s="47"/>
      <c r="M273" s="222" t="s">
        <v>19</v>
      </c>
      <c r="N273" s="223" t="s">
        <v>45</v>
      </c>
      <c r="O273" s="87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143</v>
      </c>
      <c r="AT273" s="226" t="s">
        <v>138</v>
      </c>
      <c r="AU273" s="226" t="s">
        <v>84</v>
      </c>
      <c r="AY273" s="20" t="s">
        <v>135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82</v>
      </c>
      <c r="BK273" s="227">
        <f>ROUND(I273*H273,2)</f>
        <v>0</v>
      </c>
      <c r="BL273" s="20" t="s">
        <v>143</v>
      </c>
      <c r="BM273" s="226" t="s">
        <v>1239</v>
      </c>
    </row>
    <row r="274" s="2" customFormat="1">
      <c r="A274" s="41"/>
      <c r="B274" s="42"/>
      <c r="C274" s="43"/>
      <c r="D274" s="228" t="s">
        <v>145</v>
      </c>
      <c r="E274" s="43"/>
      <c r="F274" s="229" t="s">
        <v>1240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145</v>
      </c>
      <c r="AU274" s="20" t="s">
        <v>84</v>
      </c>
    </row>
    <row r="275" s="13" customFormat="1">
      <c r="A275" s="13"/>
      <c r="B275" s="233"/>
      <c r="C275" s="234"/>
      <c r="D275" s="235" t="s">
        <v>147</v>
      </c>
      <c r="E275" s="236" t="s">
        <v>19</v>
      </c>
      <c r="F275" s="237" t="s">
        <v>1132</v>
      </c>
      <c r="G275" s="234"/>
      <c r="H275" s="236" t="s">
        <v>19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147</v>
      </c>
      <c r="AU275" s="243" t="s">
        <v>84</v>
      </c>
      <c r="AV275" s="13" t="s">
        <v>82</v>
      </c>
      <c r="AW275" s="13" t="s">
        <v>36</v>
      </c>
      <c r="AX275" s="13" t="s">
        <v>74</v>
      </c>
      <c r="AY275" s="243" t="s">
        <v>135</v>
      </c>
    </row>
    <row r="276" s="14" customFormat="1">
      <c r="A276" s="14"/>
      <c r="B276" s="244"/>
      <c r="C276" s="245"/>
      <c r="D276" s="235" t="s">
        <v>147</v>
      </c>
      <c r="E276" s="246" t="s">
        <v>19</v>
      </c>
      <c r="F276" s="247" t="s">
        <v>1226</v>
      </c>
      <c r="G276" s="245"/>
      <c r="H276" s="248">
        <v>9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147</v>
      </c>
      <c r="AU276" s="254" t="s">
        <v>84</v>
      </c>
      <c r="AV276" s="14" t="s">
        <v>84</v>
      </c>
      <c r="AW276" s="14" t="s">
        <v>36</v>
      </c>
      <c r="AX276" s="14" t="s">
        <v>74</v>
      </c>
      <c r="AY276" s="254" t="s">
        <v>135</v>
      </c>
    </row>
    <row r="277" s="15" customFormat="1">
      <c r="A277" s="15"/>
      <c r="B277" s="255"/>
      <c r="C277" s="256"/>
      <c r="D277" s="235" t="s">
        <v>147</v>
      </c>
      <c r="E277" s="257" t="s">
        <v>19</v>
      </c>
      <c r="F277" s="258" t="s">
        <v>152</v>
      </c>
      <c r="G277" s="256"/>
      <c r="H277" s="259">
        <v>9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5" t="s">
        <v>147</v>
      </c>
      <c r="AU277" s="265" t="s">
        <v>84</v>
      </c>
      <c r="AV277" s="15" t="s">
        <v>143</v>
      </c>
      <c r="AW277" s="15" t="s">
        <v>36</v>
      </c>
      <c r="AX277" s="15" t="s">
        <v>82</v>
      </c>
      <c r="AY277" s="265" t="s">
        <v>135</v>
      </c>
    </row>
    <row r="278" s="2" customFormat="1" ht="16.5" customHeight="1">
      <c r="A278" s="41"/>
      <c r="B278" s="42"/>
      <c r="C278" s="283" t="s">
        <v>332</v>
      </c>
      <c r="D278" s="283" t="s">
        <v>367</v>
      </c>
      <c r="E278" s="284" t="s">
        <v>1241</v>
      </c>
      <c r="F278" s="285" t="s">
        <v>1242</v>
      </c>
      <c r="G278" s="286" t="s">
        <v>314</v>
      </c>
      <c r="H278" s="287">
        <v>9</v>
      </c>
      <c r="I278" s="288"/>
      <c r="J278" s="289">
        <f>ROUND(I278*H278,2)</f>
        <v>0</v>
      </c>
      <c r="K278" s="285" t="s">
        <v>142</v>
      </c>
      <c r="L278" s="290"/>
      <c r="M278" s="291" t="s">
        <v>19</v>
      </c>
      <c r="N278" s="292" t="s">
        <v>45</v>
      </c>
      <c r="O278" s="87"/>
      <c r="P278" s="224">
        <f>O278*H278</f>
        <v>0</v>
      </c>
      <c r="Q278" s="224">
        <v>0.00029999999999999997</v>
      </c>
      <c r="R278" s="224">
        <f>Q278*H278</f>
        <v>0.0026999999999999997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572</v>
      </c>
      <c r="AT278" s="226" t="s">
        <v>367</v>
      </c>
      <c r="AU278" s="226" t="s">
        <v>84</v>
      </c>
      <c r="AY278" s="20" t="s">
        <v>135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82</v>
      </c>
      <c r="BK278" s="227">
        <f>ROUND(I278*H278,2)</f>
        <v>0</v>
      </c>
      <c r="BL278" s="20" t="s">
        <v>278</v>
      </c>
      <c r="BM278" s="226" t="s">
        <v>1243</v>
      </c>
    </row>
    <row r="279" s="13" customFormat="1">
      <c r="A279" s="13"/>
      <c r="B279" s="233"/>
      <c r="C279" s="234"/>
      <c r="D279" s="235" t="s">
        <v>147</v>
      </c>
      <c r="E279" s="236" t="s">
        <v>19</v>
      </c>
      <c r="F279" s="237" t="s">
        <v>1132</v>
      </c>
      <c r="G279" s="234"/>
      <c r="H279" s="236" t="s">
        <v>19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147</v>
      </c>
      <c r="AU279" s="243" t="s">
        <v>84</v>
      </c>
      <c r="AV279" s="13" t="s">
        <v>82</v>
      </c>
      <c r="AW279" s="13" t="s">
        <v>36</v>
      </c>
      <c r="AX279" s="13" t="s">
        <v>74</v>
      </c>
      <c r="AY279" s="243" t="s">
        <v>135</v>
      </c>
    </row>
    <row r="280" s="14" customFormat="1">
      <c r="A280" s="14"/>
      <c r="B280" s="244"/>
      <c r="C280" s="245"/>
      <c r="D280" s="235" t="s">
        <v>147</v>
      </c>
      <c r="E280" s="246" t="s">
        <v>19</v>
      </c>
      <c r="F280" s="247" t="s">
        <v>1226</v>
      </c>
      <c r="G280" s="245"/>
      <c r="H280" s="248">
        <v>9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147</v>
      </c>
      <c r="AU280" s="254" t="s">
        <v>84</v>
      </c>
      <c r="AV280" s="14" t="s">
        <v>84</v>
      </c>
      <c r="AW280" s="14" t="s">
        <v>36</v>
      </c>
      <c r="AX280" s="14" t="s">
        <v>74</v>
      </c>
      <c r="AY280" s="254" t="s">
        <v>135</v>
      </c>
    </row>
    <row r="281" s="15" customFormat="1">
      <c r="A281" s="15"/>
      <c r="B281" s="255"/>
      <c r="C281" s="256"/>
      <c r="D281" s="235" t="s">
        <v>147</v>
      </c>
      <c r="E281" s="257" t="s">
        <v>19</v>
      </c>
      <c r="F281" s="258" t="s">
        <v>152</v>
      </c>
      <c r="G281" s="256"/>
      <c r="H281" s="259">
        <v>9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5" t="s">
        <v>147</v>
      </c>
      <c r="AU281" s="265" t="s">
        <v>84</v>
      </c>
      <c r="AV281" s="15" t="s">
        <v>143</v>
      </c>
      <c r="AW281" s="15" t="s">
        <v>36</v>
      </c>
      <c r="AX281" s="15" t="s">
        <v>82</v>
      </c>
      <c r="AY281" s="265" t="s">
        <v>135</v>
      </c>
    </row>
    <row r="282" s="2" customFormat="1" ht="24.15" customHeight="1">
      <c r="A282" s="41"/>
      <c r="B282" s="42"/>
      <c r="C282" s="215" t="s">
        <v>341</v>
      </c>
      <c r="D282" s="215" t="s">
        <v>138</v>
      </c>
      <c r="E282" s="216" t="s">
        <v>1244</v>
      </c>
      <c r="F282" s="217" t="s">
        <v>1245</v>
      </c>
      <c r="G282" s="218" t="s">
        <v>314</v>
      </c>
      <c r="H282" s="219">
        <v>3</v>
      </c>
      <c r="I282" s="220"/>
      <c r="J282" s="221">
        <f>ROUND(I282*H282,2)</f>
        <v>0</v>
      </c>
      <c r="K282" s="217" t="s">
        <v>142</v>
      </c>
      <c r="L282" s="47"/>
      <c r="M282" s="222" t="s">
        <v>19</v>
      </c>
      <c r="N282" s="223" t="s">
        <v>45</v>
      </c>
      <c r="O282" s="87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143</v>
      </c>
      <c r="AT282" s="226" t="s">
        <v>138</v>
      </c>
      <c r="AU282" s="226" t="s">
        <v>84</v>
      </c>
      <c r="AY282" s="20" t="s">
        <v>135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82</v>
      </c>
      <c r="BK282" s="227">
        <f>ROUND(I282*H282,2)</f>
        <v>0</v>
      </c>
      <c r="BL282" s="20" t="s">
        <v>143</v>
      </c>
      <c r="BM282" s="226" t="s">
        <v>1246</v>
      </c>
    </row>
    <row r="283" s="2" customFormat="1">
      <c r="A283" s="41"/>
      <c r="B283" s="42"/>
      <c r="C283" s="43"/>
      <c r="D283" s="228" t="s">
        <v>145</v>
      </c>
      <c r="E283" s="43"/>
      <c r="F283" s="229" t="s">
        <v>1247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145</v>
      </c>
      <c r="AU283" s="20" t="s">
        <v>84</v>
      </c>
    </row>
    <row r="284" s="13" customFormat="1">
      <c r="A284" s="13"/>
      <c r="B284" s="233"/>
      <c r="C284" s="234"/>
      <c r="D284" s="235" t="s">
        <v>147</v>
      </c>
      <c r="E284" s="236" t="s">
        <v>19</v>
      </c>
      <c r="F284" s="237" t="s">
        <v>1132</v>
      </c>
      <c r="G284" s="234"/>
      <c r="H284" s="236" t="s">
        <v>19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147</v>
      </c>
      <c r="AU284" s="243" t="s">
        <v>84</v>
      </c>
      <c r="AV284" s="13" t="s">
        <v>82</v>
      </c>
      <c r="AW284" s="13" t="s">
        <v>36</v>
      </c>
      <c r="AX284" s="13" t="s">
        <v>74</v>
      </c>
      <c r="AY284" s="243" t="s">
        <v>135</v>
      </c>
    </row>
    <row r="285" s="14" customFormat="1">
      <c r="A285" s="14"/>
      <c r="B285" s="244"/>
      <c r="C285" s="245"/>
      <c r="D285" s="235" t="s">
        <v>147</v>
      </c>
      <c r="E285" s="246" t="s">
        <v>19</v>
      </c>
      <c r="F285" s="247" t="s">
        <v>1079</v>
      </c>
      <c r="G285" s="245"/>
      <c r="H285" s="248">
        <v>3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147</v>
      </c>
      <c r="AU285" s="254" t="s">
        <v>84</v>
      </c>
      <c r="AV285" s="14" t="s">
        <v>84</v>
      </c>
      <c r="AW285" s="14" t="s">
        <v>36</v>
      </c>
      <c r="AX285" s="14" t="s">
        <v>74</v>
      </c>
      <c r="AY285" s="254" t="s">
        <v>135</v>
      </c>
    </row>
    <row r="286" s="15" customFormat="1">
      <c r="A286" s="15"/>
      <c r="B286" s="255"/>
      <c r="C286" s="256"/>
      <c r="D286" s="235" t="s">
        <v>147</v>
      </c>
      <c r="E286" s="257" t="s">
        <v>19</v>
      </c>
      <c r="F286" s="258" t="s">
        <v>152</v>
      </c>
      <c r="G286" s="256"/>
      <c r="H286" s="259">
        <v>3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5" t="s">
        <v>147</v>
      </c>
      <c r="AU286" s="265" t="s">
        <v>84</v>
      </c>
      <c r="AV286" s="15" t="s">
        <v>143</v>
      </c>
      <c r="AW286" s="15" t="s">
        <v>36</v>
      </c>
      <c r="AX286" s="15" t="s">
        <v>82</v>
      </c>
      <c r="AY286" s="265" t="s">
        <v>135</v>
      </c>
    </row>
    <row r="287" s="2" customFormat="1" ht="16.5" customHeight="1">
      <c r="A287" s="41"/>
      <c r="B287" s="42"/>
      <c r="C287" s="283" t="s">
        <v>346</v>
      </c>
      <c r="D287" s="283" t="s">
        <v>367</v>
      </c>
      <c r="E287" s="284" t="s">
        <v>1248</v>
      </c>
      <c r="F287" s="285" t="s">
        <v>1249</v>
      </c>
      <c r="G287" s="286" t="s">
        <v>314</v>
      </c>
      <c r="H287" s="287">
        <v>3</v>
      </c>
      <c r="I287" s="288"/>
      <c r="J287" s="289">
        <f>ROUND(I287*H287,2)</f>
        <v>0</v>
      </c>
      <c r="K287" s="285" t="s">
        <v>142</v>
      </c>
      <c r="L287" s="290"/>
      <c r="M287" s="291" t="s">
        <v>19</v>
      </c>
      <c r="N287" s="292" t="s">
        <v>45</v>
      </c>
      <c r="O287" s="87"/>
      <c r="P287" s="224">
        <f>O287*H287</f>
        <v>0</v>
      </c>
      <c r="Q287" s="224">
        <v>0.00072000000000000005</v>
      </c>
      <c r="R287" s="224">
        <f>Q287*H287</f>
        <v>0.00216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202</v>
      </c>
      <c r="AT287" s="226" t="s">
        <v>367</v>
      </c>
      <c r="AU287" s="226" t="s">
        <v>84</v>
      </c>
      <c r="AY287" s="20" t="s">
        <v>135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82</v>
      </c>
      <c r="BK287" s="227">
        <f>ROUND(I287*H287,2)</f>
        <v>0</v>
      </c>
      <c r="BL287" s="20" t="s">
        <v>143</v>
      </c>
      <c r="BM287" s="226" t="s">
        <v>1250</v>
      </c>
    </row>
    <row r="288" s="13" customFormat="1">
      <c r="A288" s="13"/>
      <c r="B288" s="233"/>
      <c r="C288" s="234"/>
      <c r="D288" s="235" t="s">
        <v>147</v>
      </c>
      <c r="E288" s="236" t="s">
        <v>19</v>
      </c>
      <c r="F288" s="237" t="s">
        <v>1132</v>
      </c>
      <c r="G288" s="234"/>
      <c r="H288" s="236" t="s">
        <v>19</v>
      </c>
      <c r="I288" s="238"/>
      <c r="J288" s="234"/>
      <c r="K288" s="234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147</v>
      </c>
      <c r="AU288" s="243" t="s">
        <v>84</v>
      </c>
      <c r="AV288" s="13" t="s">
        <v>82</v>
      </c>
      <c r="AW288" s="13" t="s">
        <v>36</v>
      </c>
      <c r="AX288" s="13" t="s">
        <v>74</v>
      </c>
      <c r="AY288" s="243" t="s">
        <v>135</v>
      </c>
    </row>
    <row r="289" s="14" customFormat="1">
      <c r="A289" s="14"/>
      <c r="B289" s="244"/>
      <c r="C289" s="245"/>
      <c r="D289" s="235" t="s">
        <v>147</v>
      </c>
      <c r="E289" s="246" t="s">
        <v>19</v>
      </c>
      <c r="F289" s="247" t="s">
        <v>1079</v>
      </c>
      <c r="G289" s="245"/>
      <c r="H289" s="248">
        <v>3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147</v>
      </c>
      <c r="AU289" s="254" t="s">
        <v>84</v>
      </c>
      <c r="AV289" s="14" t="s">
        <v>84</v>
      </c>
      <c r="AW289" s="14" t="s">
        <v>36</v>
      </c>
      <c r="AX289" s="14" t="s">
        <v>74</v>
      </c>
      <c r="AY289" s="254" t="s">
        <v>135</v>
      </c>
    </row>
    <row r="290" s="15" customFormat="1">
      <c r="A290" s="15"/>
      <c r="B290" s="255"/>
      <c r="C290" s="256"/>
      <c r="D290" s="235" t="s">
        <v>147</v>
      </c>
      <c r="E290" s="257" t="s">
        <v>19</v>
      </c>
      <c r="F290" s="258" t="s">
        <v>152</v>
      </c>
      <c r="G290" s="256"/>
      <c r="H290" s="259">
        <v>3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5" t="s">
        <v>147</v>
      </c>
      <c r="AU290" s="265" t="s">
        <v>84</v>
      </c>
      <c r="AV290" s="15" t="s">
        <v>143</v>
      </c>
      <c r="AW290" s="15" t="s">
        <v>36</v>
      </c>
      <c r="AX290" s="15" t="s">
        <v>82</v>
      </c>
      <c r="AY290" s="265" t="s">
        <v>135</v>
      </c>
    </row>
    <row r="291" s="2" customFormat="1" ht="24.15" customHeight="1">
      <c r="A291" s="41"/>
      <c r="B291" s="42"/>
      <c r="C291" s="215" t="s">
        <v>550</v>
      </c>
      <c r="D291" s="215" t="s">
        <v>138</v>
      </c>
      <c r="E291" s="216" t="s">
        <v>1251</v>
      </c>
      <c r="F291" s="217" t="s">
        <v>1252</v>
      </c>
      <c r="G291" s="218" t="s">
        <v>314</v>
      </c>
      <c r="H291" s="219">
        <v>1</v>
      </c>
      <c r="I291" s="220"/>
      <c r="J291" s="221">
        <f>ROUND(I291*H291,2)</f>
        <v>0</v>
      </c>
      <c r="K291" s="217" t="s">
        <v>142</v>
      </c>
      <c r="L291" s="47"/>
      <c r="M291" s="222" t="s">
        <v>19</v>
      </c>
      <c r="N291" s="223" t="s">
        <v>45</v>
      </c>
      <c r="O291" s="87"/>
      <c r="P291" s="224">
        <f>O291*H291</f>
        <v>0</v>
      </c>
      <c r="Q291" s="224">
        <v>0</v>
      </c>
      <c r="R291" s="224">
        <f>Q291*H291</f>
        <v>0</v>
      </c>
      <c r="S291" s="224">
        <v>0</v>
      </c>
      <c r="T291" s="225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6" t="s">
        <v>143</v>
      </c>
      <c r="AT291" s="226" t="s">
        <v>138</v>
      </c>
      <c r="AU291" s="226" t="s">
        <v>84</v>
      </c>
      <c r="AY291" s="20" t="s">
        <v>135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20" t="s">
        <v>82</v>
      </c>
      <c r="BK291" s="227">
        <f>ROUND(I291*H291,2)</f>
        <v>0</v>
      </c>
      <c r="BL291" s="20" t="s">
        <v>143</v>
      </c>
      <c r="BM291" s="226" t="s">
        <v>1253</v>
      </c>
    </row>
    <row r="292" s="2" customFormat="1">
      <c r="A292" s="41"/>
      <c r="B292" s="42"/>
      <c r="C292" s="43"/>
      <c r="D292" s="228" t="s">
        <v>145</v>
      </c>
      <c r="E292" s="43"/>
      <c r="F292" s="229" t="s">
        <v>1254</v>
      </c>
      <c r="G292" s="43"/>
      <c r="H292" s="43"/>
      <c r="I292" s="230"/>
      <c r="J292" s="43"/>
      <c r="K292" s="43"/>
      <c r="L292" s="47"/>
      <c r="M292" s="231"/>
      <c r="N292" s="232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145</v>
      </c>
      <c r="AU292" s="20" t="s">
        <v>84</v>
      </c>
    </row>
    <row r="293" s="13" customFormat="1">
      <c r="A293" s="13"/>
      <c r="B293" s="233"/>
      <c r="C293" s="234"/>
      <c r="D293" s="235" t="s">
        <v>147</v>
      </c>
      <c r="E293" s="236" t="s">
        <v>19</v>
      </c>
      <c r="F293" s="237" t="s">
        <v>1132</v>
      </c>
      <c r="G293" s="234"/>
      <c r="H293" s="236" t="s">
        <v>19</v>
      </c>
      <c r="I293" s="238"/>
      <c r="J293" s="234"/>
      <c r="K293" s="234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147</v>
      </c>
      <c r="AU293" s="243" t="s">
        <v>84</v>
      </c>
      <c r="AV293" s="13" t="s">
        <v>82</v>
      </c>
      <c r="AW293" s="13" t="s">
        <v>36</v>
      </c>
      <c r="AX293" s="13" t="s">
        <v>74</v>
      </c>
      <c r="AY293" s="243" t="s">
        <v>135</v>
      </c>
    </row>
    <row r="294" s="14" customFormat="1">
      <c r="A294" s="14"/>
      <c r="B294" s="244"/>
      <c r="C294" s="245"/>
      <c r="D294" s="235" t="s">
        <v>147</v>
      </c>
      <c r="E294" s="246" t="s">
        <v>19</v>
      </c>
      <c r="F294" s="247" t="s">
        <v>82</v>
      </c>
      <c r="G294" s="245"/>
      <c r="H294" s="248">
        <v>1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147</v>
      </c>
      <c r="AU294" s="254" t="s">
        <v>84</v>
      </c>
      <c r="AV294" s="14" t="s">
        <v>84</v>
      </c>
      <c r="AW294" s="14" t="s">
        <v>36</v>
      </c>
      <c r="AX294" s="14" t="s">
        <v>74</v>
      </c>
      <c r="AY294" s="254" t="s">
        <v>135</v>
      </c>
    </row>
    <row r="295" s="15" customFormat="1">
      <c r="A295" s="15"/>
      <c r="B295" s="255"/>
      <c r="C295" s="256"/>
      <c r="D295" s="235" t="s">
        <v>147</v>
      </c>
      <c r="E295" s="257" t="s">
        <v>19</v>
      </c>
      <c r="F295" s="258" t="s">
        <v>152</v>
      </c>
      <c r="G295" s="256"/>
      <c r="H295" s="259">
        <v>1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5" t="s">
        <v>147</v>
      </c>
      <c r="AU295" s="265" t="s">
        <v>84</v>
      </c>
      <c r="AV295" s="15" t="s">
        <v>143</v>
      </c>
      <c r="AW295" s="15" t="s">
        <v>36</v>
      </c>
      <c r="AX295" s="15" t="s">
        <v>82</v>
      </c>
      <c r="AY295" s="265" t="s">
        <v>135</v>
      </c>
    </row>
    <row r="296" s="2" customFormat="1" ht="16.5" customHeight="1">
      <c r="A296" s="41"/>
      <c r="B296" s="42"/>
      <c r="C296" s="283" t="s">
        <v>554</v>
      </c>
      <c r="D296" s="283" t="s">
        <v>367</v>
      </c>
      <c r="E296" s="284" t="s">
        <v>1255</v>
      </c>
      <c r="F296" s="285" t="s">
        <v>1256</v>
      </c>
      <c r="G296" s="286" t="s">
        <v>314</v>
      </c>
      <c r="H296" s="287">
        <v>1</v>
      </c>
      <c r="I296" s="288"/>
      <c r="J296" s="289">
        <f>ROUND(I296*H296,2)</f>
        <v>0</v>
      </c>
      <c r="K296" s="285" t="s">
        <v>142</v>
      </c>
      <c r="L296" s="290"/>
      <c r="M296" s="291" t="s">
        <v>19</v>
      </c>
      <c r="N296" s="292" t="s">
        <v>45</v>
      </c>
      <c r="O296" s="87"/>
      <c r="P296" s="224">
        <f>O296*H296</f>
        <v>0</v>
      </c>
      <c r="Q296" s="224">
        <v>0.00064999999999999997</v>
      </c>
      <c r="R296" s="224">
        <f>Q296*H296</f>
        <v>0.00064999999999999997</v>
      </c>
      <c r="S296" s="224">
        <v>0</v>
      </c>
      <c r="T296" s="225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202</v>
      </c>
      <c r="AT296" s="226" t="s">
        <v>367</v>
      </c>
      <c r="AU296" s="226" t="s">
        <v>84</v>
      </c>
      <c r="AY296" s="20" t="s">
        <v>135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82</v>
      </c>
      <c r="BK296" s="227">
        <f>ROUND(I296*H296,2)</f>
        <v>0</v>
      </c>
      <c r="BL296" s="20" t="s">
        <v>143</v>
      </c>
      <c r="BM296" s="226" t="s">
        <v>1257</v>
      </c>
    </row>
    <row r="297" s="13" customFormat="1">
      <c r="A297" s="13"/>
      <c r="B297" s="233"/>
      <c r="C297" s="234"/>
      <c r="D297" s="235" t="s">
        <v>147</v>
      </c>
      <c r="E297" s="236" t="s">
        <v>19</v>
      </c>
      <c r="F297" s="237" t="s">
        <v>1132</v>
      </c>
      <c r="G297" s="234"/>
      <c r="H297" s="236" t="s">
        <v>19</v>
      </c>
      <c r="I297" s="238"/>
      <c r="J297" s="234"/>
      <c r="K297" s="234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147</v>
      </c>
      <c r="AU297" s="243" t="s">
        <v>84</v>
      </c>
      <c r="AV297" s="13" t="s">
        <v>82</v>
      </c>
      <c r="AW297" s="13" t="s">
        <v>36</v>
      </c>
      <c r="AX297" s="13" t="s">
        <v>74</v>
      </c>
      <c r="AY297" s="243" t="s">
        <v>135</v>
      </c>
    </row>
    <row r="298" s="14" customFormat="1">
      <c r="A298" s="14"/>
      <c r="B298" s="244"/>
      <c r="C298" s="245"/>
      <c r="D298" s="235" t="s">
        <v>147</v>
      </c>
      <c r="E298" s="246" t="s">
        <v>19</v>
      </c>
      <c r="F298" s="247" t="s">
        <v>82</v>
      </c>
      <c r="G298" s="245"/>
      <c r="H298" s="248">
        <v>1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147</v>
      </c>
      <c r="AU298" s="254" t="s">
        <v>84</v>
      </c>
      <c r="AV298" s="14" t="s">
        <v>84</v>
      </c>
      <c r="AW298" s="14" t="s">
        <v>36</v>
      </c>
      <c r="AX298" s="14" t="s">
        <v>74</v>
      </c>
      <c r="AY298" s="254" t="s">
        <v>135</v>
      </c>
    </row>
    <row r="299" s="15" customFormat="1">
      <c r="A299" s="15"/>
      <c r="B299" s="255"/>
      <c r="C299" s="256"/>
      <c r="D299" s="235" t="s">
        <v>147</v>
      </c>
      <c r="E299" s="257" t="s">
        <v>19</v>
      </c>
      <c r="F299" s="258" t="s">
        <v>152</v>
      </c>
      <c r="G299" s="256"/>
      <c r="H299" s="259">
        <v>1</v>
      </c>
      <c r="I299" s="260"/>
      <c r="J299" s="256"/>
      <c r="K299" s="256"/>
      <c r="L299" s="261"/>
      <c r="M299" s="262"/>
      <c r="N299" s="263"/>
      <c r="O299" s="263"/>
      <c r="P299" s="263"/>
      <c r="Q299" s="263"/>
      <c r="R299" s="263"/>
      <c r="S299" s="263"/>
      <c r="T299" s="264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5" t="s">
        <v>147</v>
      </c>
      <c r="AU299" s="265" t="s">
        <v>84</v>
      </c>
      <c r="AV299" s="15" t="s">
        <v>143</v>
      </c>
      <c r="AW299" s="15" t="s">
        <v>36</v>
      </c>
      <c r="AX299" s="15" t="s">
        <v>82</v>
      </c>
      <c r="AY299" s="265" t="s">
        <v>135</v>
      </c>
    </row>
    <row r="300" s="2" customFormat="1" ht="24.15" customHeight="1">
      <c r="A300" s="41"/>
      <c r="B300" s="42"/>
      <c r="C300" s="215" t="s">
        <v>559</v>
      </c>
      <c r="D300" s="215" t="s">
        <v>138</v>
      </c>
      <c r="E300" s="216" t="s">
        <v>1258</v>
      </c>
      <c r="F300" s="217" t="s">
        <v>1259</v>
      </c>
      <c r="G300" s="218" t="s">
        <v>314</v>
      </c>
      <c r="H300" s="219">
        <v>1</v>
      </c>
      <c r="I300" s="220"/>
      <c r="J300" s="221">
        <f>ROUND(I300*H300,2)</f>
        <v>0</v>
      </c>
      <c r="K300" s="217" t="s">
        <v>142</v>
      </c>
      <c r="L300" s="47"/>
      <c r="M300" s="222" t="s">
        <v>19</v>
      </c>
      <c r="N300" s="223" t="s">
        <v>45</v>
      </c>
      <c r="O300" s="87"/>
      <c r="P300" s="224">
        <f>O300*H300</f>
        <v>0</v>
      </c>
      <c r="Q300" s="224">
        <v>0</v>
      </c>
      <c r="R300" s="224">
        <f>Q300*H300</f>
        <v>0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143</v>
      </c>
      <c r="AT300" s="226" t="s">
        <v>138</v>
      </c>
      <c r="AU300" s="226" t="s">
        <v>84</v>
      </c>
      <c r="AY300" s="20" t="s">
        <v>135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82</v>
      </c>
      <c r="BK300" s="227">
        <f>ROUND(I300*H300,2)</f>
        <v>0</v>
      </c>
      <c r="BL300" s="20" t="s">
        <v>143</v>
      </c>
      <c r="BM300" s="226" t="s">
        <v>1260</v>
      </c>
    </row>
    <row r="301" s="2" customFormat="1">
      <c r="A301" s="41"/>
      <c r="B301" s="42"/>
      <c r="C301" s="43"/>
      <c r="D301" s="228" t="s">
        <v>145</v>
      </c>
      <c r="E301" s="43"/>
      <c r="F301" s="229" t="s">
        <v>1261</v>
      </c>
      <c r="G301" s="43"/>
      <c r="H301" s="43"/>
      <c r="I301" s="230"/>
      <c r="J301" s="43"/>
      <c r="K301" s="43"/>
      <c r="L301" s="47"/>
      <c r="M301" s="231"/>
      <c r="N301" s="232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145</v>
      </c>
      <c r="AU301" s="20" t="s">
        <v>84</v>
      </c>
    </row>
    <row r="302" s="13" customFormat="1">
      <c r="A302" s="13"/>
      <c r="B302" s="233"/>
      <c r="C302" s="234"/>
      <c r="D302" s="235" t="s">
        <v>147</v>
      </c>
      <c r="E302" s="236" t="s">
        <v>19</v>
      </c>
      <c r="F302" s="237" t="s">
        <v>1132</v>
      </c>
      <c r="G302" s="234"/>
      <c r="H302" s="236" t="s">
        <v>19</v>
      </c>
      <c r="I302" s="238"/>
      <c r="J302" s="234"/>
      <c r="K302" s="234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147</v>
      </c>
      <c r="AU302" s="243" t="s">
        <v>84</v>
      </c>
      <c r="AV302" s="13" t="s">
        <v>82</v>
      </c>
      <c r="AW302" s="13" t="s">
        <v>36</v>
      </c>
      <c r="AX302" s="13" t="s">
        <v>74</v>
      </c>
      <c r="AY302" s="243" t="s">
        <v>135</v>
      </c>
    </row>
    <row r="303" s="14" customFormat="1">
      <c r="A303" s="14"/>
      <c r="B303" s="244"/>
      <c r="C303" s="245"/>
      <c r="D303" s="235" t="s">
        <v>147</v>
      </c>
      <c r="E303" s="246" t="s">
        <v>19</v>
      </c>
      <c r="F303" s="247" t="s">
        <v>82</v>
      </c>
      <c r="G303" s="245"/>
      <c r="H303" s="248">
        <v>1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147</v>
      </c>
      <c r="AU303" s="254" t="s">
        <v>84</v>
      </c>
      <c r="AV303" s="14" t="s">
        <v>84</v>
      </c>
      <c r="AW303" s="14" t="s">
        <v>36</v>
      </c>
      <c r="AX303" s="14" t="s">
        <v>74</v>
      </c>
      <c r="AY303" s="254" t="s">
        <v>135</v>
      </c>
    </row>
    <row r="304" s="15" customFormat="1">
      <c r="A304" s="15"/>
      <c r="B304" s="255"/>
      <c r="C304" s="256"/>
      <c r="D304" s="235" t="s">
        <v>147</v>
      </c>
      <c r="E304" s="257" t="s">
        <v>19</v>
      </c>
      <c r="F304" s="258" t="s">
        <v>152</v>
      </c>
      <c r="G304" s="256"/>
      <c r="H304" s="259">
        <v>1</v>
      </c>
      <c r="I304" s="260"/>
      <c r="J304" s="256"/>
      <c r="K304" s="256"/>
      <c r="L304" s="261"/>
      <c r="M304" s="262"/>
      <c r="N304" s="263"/>
      <c r="O304" s="263"/>
      <c r="P304" s="263"/>
      <c r="Q304" s="263"/>
      <c r="R304" s="263"/>
      <c r="S304" s="263"/>
      <c r="T304" s="26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5" t="s">
        <v>147</v>
      </c>
      <c r="AU304" s="265" t="s">
        <v>84</v>
      </c>
      <c r="AV304" s="15" t="s">
        <v>143</v>
      </c>
      <c r="AW304" s="15" t="s">
        <v>36</v>
      </c>
      <c r="AX304" s="15" t="s">
        <v>82</v>
      </c>
      <c r="AY304" s="265" t="s">
        <v>135</v>
      </c>
    </row>
    <row r="305" s="2" customFormat="1" ht="16.5" customHeight="1">
      <c r="A305" s="41"/>
      <c r="B305" s="42"/>
      <c r="C305" s="283" t="s">
        <v>563</v>
      </c>
      <c r="D305" s="283" t="s">
        <v>367</v>
      </c>
      <c r="E305" s="284" t="s">
        <v>1262</v>
      </c>
      <c r="F305" s="285" t="s">
        <v>1263</v>
      </c>
      <c r="G305" s="286" t="s">
        <v>314</v>
      </c>
      <c r="H305" s="287">
        <v>1</v>
      </c>
      <c r="I305" s="288"/>
      <c r="J305" s="289">
        <f>ROUND(I305*H305,2)</f>
        <v>0</v>
      </c>
      <c r="K305" s="285" t="s">
        <v>142</v>
      </c>
      <c r="L305" s="290"/>
      <c r="M305" s="291" t="s">
        <v>19</v>
      </c>
      <c r="N305" s="292" t="s">
        <v>45</v>
      </c>
      <c r="O305" s="87"/>
      <c r="P305" s="224">
        <f>O305*H305</f>
        <v>0</v>
      </c>
      <c r="Q305" s="224">
        <v>0.0012800000000000001</v>
      </c>
      <c r="R305" s="224">
        <f>Q305*H305</f>
        <v>0.0012800000000000001</v>
      </c>
      <c r="S305" s="224">
        <v>0</v>
      </c>
      <c r="T305" s="225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202</v>
      </c>
      <c r="AT305" s="226" t="s">
        <v>367</v>
      </c>
      <c r="AU305" s="226" t="s">
        <v>84</v>
      </c>
      <c r="AY305" s="20" t="s">
        <v>135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82</v>
      </c>
      <c r="BK305" s="227">
        <f>ROUND(I305*H305,2)</f>
        <v>0</v>
      </c>
      <c r="BL305" s="20" t="s">
        <v>143</v>
      </c>
      <c r="BM305" s="226" t="s">
        <v>1264</v>
      </c>
    </row>
    <row r="306" s="13" customFormat="1">
      <c r="A306" s="13"/>
      <c r="B306" s="233"/>
      <c r="C306" s="234"/>
      <c r="D306" s="235" t="s">
        <v>147</v>
      </c>
      <c r="E306" s="236" t="s">
        <v>19</v>
      </c>
      <c r="F306" s="237" t="s">
        <v>1132</v>
      </c>
      <c r="G306" s="234"/>
      <c r="H306" s="236" t="s">
        <v>19</v>
      </c>
      <c r="I306" s="238"/>
      <c r="J306" s="234"/>
      <c r="K306" s="234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147</v>
      </c>
      <c r="AU306" s="243" t="s">
        <v>84</v>
      </c>
      <c r="AV306" s="13" t="s">
        <v>82</v>
      </c>
      <c r="AW306" s="13" t="s">
        <v>36</v>
      </c>
      <c r="AX306" s="13" t="s">
        <v>74</v>
      </c>
      <c r="AY306" s="243" t="s">
        <v>135</v>
      </c>
    </row>
    <row r="307" s="14" customFormat="1">
      <c r="A307" s="14"/>
      <c r="B307" s="244"/>
      <c r="C307" s="245"/>
      <c r="D307" s="235" t="s">
        <v>147</v>
      </c>
      <c r="E307" s="246" t="s">
        <v>19</v>
      </c>
      <c r="F307" s="247" t="s">
        <v>82</v>
      </c>
      <c r="G307" s="245"/>
      <c r="H307" s="248">
        <v>1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147</v>
      </c>
      <c r="AU307" s="254" t="s">
        <v>84</v>
      </c>
      <c r="AV307" s="14" t="s">
        <v>84</v>
      </c>
      <c r="AW307" s="14" t="s">
        <v>36</v>
      </c>
      <c r="AX307" s="14" t="s">
        <v>74</v>
      </c>
      <c r="AY307" s="254" t="s">
        <v>135</v>
      </c>
    </row>
    <row r="308" s="15" customFormat="1">
      <c r="A308" s="15"/>
      <c r="B308" s="255"/>
      <c r="C308" s="256"/>
      <c r="D308" s="235" t="s">
        <v>147</v>
      </c>
      <c r="E308" s="257" t="s">
        <v>19</v>
      </c>
      <c r="F308" s="258" t="s">
        <v>152</v>
      </c>
      <c r="G308" s="256"/>
      <c r="H308" s="259">
        <v>1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5" t="s">
        <v>147</v>
      </c>
      <c r="AU308" s="265" t="s">
        <v>84</v>
      </c>
      <c r="AV308" s="15" t="s">
        <v>143</v>
      </c>
      <c r="AW308" s="15" t="s">
        <v>36</v>
      </c>
      <c r="AX308" s="15" t="s">
        <v>82</v>
      </c>
      <c r="AY308" s="265" t="s">
        <v>135</v>
      </c>
    </row>
    <row r="309" s="2" customFormat="1" ht="24.15" customHeight="1">
      <c r="A309" s="41"/>
      <c r="B309" s="42"/>
      <c r="C309" s="215" t="s">
        <v>569</v>
      </c>
      <c r="D309" s="215" t="s">
        <v>138</v>
      </c>
      <c r="E309" s="216" t="s">
        <v>1265</v>
      </c>
      <c r="F309" s="217" t="s">
        <v>1266</v>
      </c>
      <c r="G309" s="218" t="s">
        <v>314</v>
      </c>
      <c r="H309" s="219">
        <v>1</v>
      </c>
      <c r="I309" s="220"/>
      <c r="J309" s="221">
        <f>ROUND(I309*H309,2)</f>
        <v>0</v>
      </c>
      <c r="K309" s="217" t="s">
        <v>142</v>
      </c>
      <c r="L309" s="47"/>
      <c r="M309" s="222" t="s">
        <v>19</v>
      </c>
      <c r="N309" s="223" t="s">
        <v>45</v>
      </c>
      <c r="O309" s="87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6" t="s">
        <v>143</v>
      </c>
      <c r="AT309" s="226" t="s">
        <v>138</v>
      </c>
      <c r="AU309" s="226" t="s">
        <v>84</v>
      </c>
      <c r="AY309" s="20" t="s">
        <v>135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20" t="s">
        <v>82</v>
      </c>
      <c r="BK309" s="227">
        <f>ROUND(I309*H309,2)</f>
        <v>0</v>
      </c>
      <c r="BL309" s="20" t="s">
        <v>143</v>
      </c>
      <c r="BM309" s="226" t="s">
        <v>1267</v>
      </c>
    </row>
    <row r="310" s="2" customFormat="1">
      <c r="A310" s="41"/>
      <c r="B310" s="42"/>
      <c r="C310" s="43"/>
      <c r="D310" s="228" t="s">
        <v>145</v>
      </c>
      <c r="E310" s="43"/>
      <c r="F310" s="229" t="s">
        <v>1268</v>
      </c>
      <c r="G310" s="43"/>
      <c r="H310" s="43"/>
      <c r="I310" s="230"/>
      <c r="J310" s="43"/>
      <c r="K310" s="43"/>
      <c r="L310" s="47"/>
      <c r="M310" s="231"/>
      <c r="N310" s="232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145</v>
      </c>
      <c r="AU310" s="20" t="s">
        <v>84</v>
      </c>
    </row>
    <row r="311" s="13" customFormat="1">
      <c r="A311" s="13"/>
      <c r="B311" s="233"/>
      <c r="C311" s="234"/>
      <c r="D311" s="235" t="s">
        <v>147</v>
      </c>
      <c r="E311" s="236" t="s">
        <v>19</v>
      </c>
      <c r="F311" s="237" t="s">
        <v>1132</v>
      </c>
      <c r="G311" s="234"/>
      <c r="H311" s="236" t="s">
        <v>19</v>
      </c>
      <c r="I311" s="238"/>
      <c r="J311" s="234"/>
      <c r="K311" s="234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147</v>
      </c>
      <c r="AU311" s="243" t="s">
        <v>84</v>
      </c>
      <c r="AV311" s="13" t="s">
        <v>82</v>
      </c>
      <c r="AW311" s="13" t="s">
        <v>36</v>
      </c>
      <c r="AX311" s="13" t="s">
        <v>74</v>
      </c>
      <c r="AY311" s="243" t="s">
        <v>135</v>
      </c>
    </row>
    <row r="312" s="14" customFormat="1">
      <c r="A312" s="14"/>
      <c r="B312" s="244"/>
      <c r="C312" s="245"/>
      <c r="D312" s="235" t="s">
        <v>147</v>
      </c>
      <c r="E312" s="246" t="s">
        <v>19</v>
      </c>
      <c r="F312" s="247" t="s">
        <v>82</v>
      </c>
      <c r="G312" s="245"/>
      <c r="H312" s="248">
        <v>1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147</v>
      </c>
      <c r="AU312" s="254" t="s">
        <v>84</v>
      </c>
      <c r="AV312" s="14" t="s">
        <v>84</v>
      </c>
      <c r="AW312" s="14" t="s">
        <v>36</v>
      </c>
      <c r="AX312" s="14" t="s">
        <v>74</v>
      </c>
      <c r="AY312" s="254" t="s">
        <v>135</v>
      </c>
    </row>
    <row r="313" s="15" customFormat="1">
      <c r="A313" s="15"/>
      <c r="B313" s="255"/>
      <c r="C313" s="256"/>
      <c r="D313" s="235" t="s">
        <v>147</v>
      </c>
      <c r="E313" s="257" t="s">
        <v>19</v>
      </c>
      <c r="F313" s="258" t="s">
        <v>152</v>
      </c>
      <c r="G313" s="256"/>
      <c r="H313" s="259">
        <v>1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5" t="s">
        <v>147</v>
      </c>
      <c r="AU313" s="265" t="s">
        <v>84</v>
      </c>
      <c r="AV313" s="15" t="s">
        <v>143</v>
      </c>
      <c r="AW313" s="15" t="s">
        <v>36</v>
      </c>
      <c r="AX313" s="15" t="s">
        <v>82</v>
      </c>
      <c r="AY313" s="265" t="s">
        <v>135</v>
      </c>
    </row>
    <row r="314" s="2" customFormat="1" ht="16.5" customHeight="1">
      <c r="A314" s="41"/>
      <c r="B314" s="42"/>
      <c r="C314" s="283" t="s">
        <v>572</v>
      </c>
      <c r="D314" s="283" t="s">
        <v>367</v>
      </c>
      <c r="E314" s="284" t="s">
        <v>1269</v>
      </c>
      <c r="F314" s="285" t="s">
        <v>1270</v>
      </c>
      <c r="G314" s="286" t="s">
        <v>314</v>
      </c>
      <c r="H314" s="287">
        <v>1</v>
      </c>
      <c r="I314" s="288"/>
      <c r="J314" s="289">
        <f>ROUND(I314*H314,2)</f>
        <v>0</v>
      </c>
      <c r="K314" s="285" t="s">
        <v>142</v>
      </c>
      <c r="L314" s="290"/>
      <c r="M314" s="291" t="s">
        <v>19</v>
      </c>
      <c r="N314" s="292" t="s">
        <v>45</v>
      </c>
      <c r="O314" s="87"/>
      <c r="P314" s="224">
        <f>O314*H314</f>
        <v>0</v>
      </c>
      <c r="Q314" s="224">
        <v>0.00040999999999999999</v>
      </c>
      <c r="R314" s="224">
        <f>Q314*H314</f>
        <v>0.00040999999999999999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202</v>
      </c>
      <c r="AT314" s="226" t="s">
        <v>367</v>
      </c>
      <c r="AU314" s="226" t="s">
        <v>84</v>
      </c>
      <c r="AY314" s="20" t="s">
        <v>135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82</v>
      </c>
      <c r="BK314" s="227">
        <f>ROUND(I314*H314,2)</f>
        <v>0</v>
      </c>
      <c r="BL314" s="20" t="s">
        <v>143</v>
      </c>
      <c r="BM314" s="226" t="s">
        <v>1271</v>
      </c>
    </row>
    <row r="315" s="13" customFormat="1">
      <c r="A315" s="13"/>
      <c r="B315" s="233"/>
      <c r="C315" s="234"/>
      <c r="D315" s="235" t="s">
        <v>147</v>
      </c>
      <c r="E315" s="236" t="s">
        <v>19</v>
      </c>
      <c r="F315" s="237" t="s">
        <v>1132</v>
      </c>
      <c r="G315" s="234"/>
      <c r="H315" s="236" t="s">
        <v>19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147</v>
      </c>
      <c r="AU315" s="243" t="s">
        <v>84</v>
      </c>
      <c r="AV315" s="13" t="s">
        <v>82</v>
      </c>
      <c r="AW315" s="13" t="s">
        <v>36</v>
      </c>
      <c r="AX315" s="13" t="s">
        <v>74</v>
      </c>
      <c r="AY315" s="243" t="s">
        <v>135</v>
      </c>
    </row>
    <row r="316" s="14" customFormat="1">
      <c r="A316" s="14"/>
      <c r="B316" s="244"/>
      <c r="C316" s="245"/>
      <c r="D316" s="235" t="s">
        <v>147</v>
      </c>
      <c r="E316" s="246" t="s">
        <v>19</v>
      </c>
      <c r="F316" s="247" t="s">
        <v>82</v>
      </c>
      <c r="G316" s="245"/>
      <c r="H316" s="248">
        <v>1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147</v>
      </c>
      <c r="AU316" s="254" t="s">
        <v>84</v>
      </c>
      <c r="AV316" s="14" t="s">
        <v>84</v>
      </c>
      <c r="AW316" s="14" t="s">
        <v>36</v>
      </c>
      <c r="AX316" s="14" t="s">
        <v>74</v>
      </c>
      <c r="AY316" s="254" t="s">
        <v>135</v>
      </c>
    </row>
    <row r="317" s="15" customFormat="1">
      <c r="A317" s="15"/>
      <c r="B317" s="255"/>
      <c r="C317" s="256"/>
      <c r="D317" s="235" t="s">
        <v>147</v>
      </c>
      <c r="E317" s="257" t="s">
        <v>19</v>
      </c>
      <c r="F317" s="258" t="s">
        <v>152</v>
      </c>
      <c r="G317" s="256"/>
      <c r="H317" s="259">
        <v>1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5" t="s">
        <v>147</v>
      </c>
      <c r="AU317" s="265" t="s">
        <v>84</v>
      </c>
      <c r="AV317" s="15" t="s">
        <v>143</v>
      </c>
      <c r="AW317" s="15" t="s">
        <v>36</v>
      </c>
      <c r="AX317" s="15" t="s">
        <v>82</v>
      </c>
      <c r="AY317" s="265" t="s">
        <v>135</v>
      </c>
    </row>
    <row r="318" s="2" customFormat="1" ht="16.5" customHeight="1">
      <c r="A318" s="41"/>
      <c r="B318" s="42"/>
      <c r="C318" s="215" t="s">
        <v>579</v>
      </c>
      <c r="D318" s="215" t="s">
        <v>138</v>
      </c>
      <c r="E318" s="216" t="s">
        <v>1272</v>
      </c>
      <c r="F318" s="217" t="s">
        <v>1273</v>
      </c>
      <c r="G318" s="218" t="s">
        <v>211</v>
      </c>
      <c r="H318" s="219">
        <v>12.300000000000001</v>
      </c>
      <c r="I318" s="220"/>
      <c r="J318" s="221">
        <f>ROUND(I318*H318,2)</f>
        <v>0</v>
      </c>
      <c r="K318" s="217" t="s">
        <v>142</v>
      </c>
      <c r="L318" s="47"/>
      <c r="M318" s="222" t="s">
        <v>19</v>
      </c>
      <c r="N318" s="223" t="s">
        <v>45</v>
      </c>
      <c r="O318" s="87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6" t="s">
        <v>143</v>
      </c>
      <c r="AT318" s="226" t="s">
        <v>138</v>
      </c>
      <c r="AU318" s="226" t="s">
        <v>84</v>
      </c>
      <c r="AY318" s="20" t="s">
        <v>135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20" t="s">
        <v>82</v>
      </c>
      <c r="BK318" s="227">
        <f>ROUND(I318*H318,2)</f>
        <v>0</v>
      </c>
      <c r="BL318" s="20" t="s">
        <v>143</v>
      </c>
      <c r="BM318" s="226" t="s">
        <v>1274</v>
      </c>
    </row>
    <row r="319" s="2" customFormat="1">
      <c r="A319" s="41"/>
      <c r="B319" s="42"/>
      <c r="C319" s="43"/>
      <c r="D319" s="228" t="s">
        <v>145</v>
      </c>
      <c r="E319" s="43"/>
      <c r="F319" s="229" t="s">
        <v>1275</v>
      </c>
      <c r="G319" s="43"/>
      <c r="H319" s="43"/>
      <c r="I319" s="230"/>
      <c r="J319" s="43"/>
      <c r="K319" s="43"/>
      <c r="L319" s="47"/>
      <c r="M319" s="231"/>
      <c r="N319" s="232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145</v>
      </c>
      <c r="AU319" s="20" t="s">
        <v>84</v>
      </c>
    </row>
    <row r="320" s="13" customFormat="1">
      <c r="A320" s="13"/>
      <c r="B320" s="233"/>
      <c r="C320" s="234"/>
      <c r="D320" s="235" t="s">
        <v>147</v>
      </c>
      <c r="E320" s="236" t="s">
        <v>19</v>
      </c>
      <c r="F320" s="237" t="s">
        <v>1132</v>
      </c>
      <c r="G320" s="234"/>
      <c r="H320" s="236" t="s">
        <v>19</v>
      </c>
      <c r="I320" s="238"/>
      <c r="J320" s="234"/>
      <c r="K320" s="234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147</v>
      </c>
      <c r="AU320" s="243" t="s">
        <v>84</v>
      </c>
      <c r="AV320" s="13" t="s">
        <v>82</v>
      </c>
      <c r="AW320" s="13" t="s">
        <v>36</v>
      </c>
      <c r="AX320" s="13" t="s">
        <v>74</v>
      </c>
      <c r="AY320" s="243" t="s">
        <v>135</v>
      </c>
    </row>
    <row r="321" s="14" customFormat="1">
      <c r="A321" s="14"/>
      <c r="B321" s="244"/>
      <c r="C321" s="245"/>
      <c r="D321" s="235" t="s">
        <v>147</v>
      </c>
      <c r="E321" s="246" t="s">
        <v>19</v>
      </c>
      <c r="F321" s="247" t="s">
        <v>1199</v>
      </c>
      <c r="G321" s="245"/>
      <c r="H321" s="248">
        <v>4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147</v>
      </c>
      <c r="AU321" s="254" t="s">
        <v>84</v>
      </c>
      <c r="AV321" s="14" t="s">
        <v>84</v>
      </c>
      <c r="AW321" s="14" t="s">
        <v>36</v>
      </c>
      <c r="AX321" s="14" t="s">
        <v>74</v>
      </c>
      <c r="AY321" s="254" t="s">
        <v>135</v>
      </c>
    </row>
    <row r="322" s="16" customFormat="1">
      <c r="A322" s="16"/>
      <c r="B322" s="266"/>
      <c r="C322" s="267"/>
      <c r="D322" s="235" t="s">
        <v>147</v>
      </c>
      <c r="E322" s="268" t="s">
        <v>19</v>
      </c>
      <c r="F322" s="269" t="s">
        <v>251</v>
      </c>
      <c r="G322" s="267"/>
      <c r="H322" s="270">
        <v>4</v>
      </c>
      <c r="I322" s="271"/>
      <c r="J322" s="267"/>
      <c r="K322" s="267"/>
      <c r="L322" s="272"/>
      <c r="M322" s="273"/>
      <c r="N322" s="274"/>
      <c r="O322" s="274"/>
      <c r="P322" s="274"/>
      <c r="Q322" s="274"/>
      <c r="R322" s="274"/>
      <c r="S322" s="274"/>
      <c r="T322" s="275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76" t="s">
        <v>147</v>
      </c>
      <c r="AU322" s="276" t="s">
        <v>84</v>
      </c>
      <c r="AV322" s="16" t="s">
        <v>157</v>
      </c>
      <c r="AW322" s="16" t="s">
        <v>36</v>
      </c>
      <c r="AX322" s="16" t="s">
        <v>74</v>
      </c>
      <c r="AY322" s="276" t="s">
        <v>135</v>
      </c>
    </row>
    <row r="323" s="14" customFormat="1">
      <c r="A323" s="14"/>
      <c r="B323" s="244"/>
      <c r="C323" s="245"/>
      <c r="D323" s="235" t="s">
        <v>147</v>
      </c>
      <c r="E323" s="246" t="s">
        <v>19</v>
      </c>
      <c r="F323" s="247" t="s">
        <v>1208</v>
      </c>
      <c r="G323" s="245"/>
      <c r="H323" s="248">
        <v>6.2999999999999998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147</v>
      </c>
      <c r="AU323" s="254" t="s">
        <v>84</v>
      </c>
      <c r="AV323" s="14" t="s">
        <v>84</v>
      </c>
      <c r="AW323" s="14" t="s">
        <v>36</v>
      </c>
      <c r="AX323" s="14" t="s">
        <v>74</v>
      </c>
      <c r="AY323" s="254" t="s">
        <v>135</v>
      </c>
    </row>
    <row r="324" s="16" customFormat="1">
      <c r="A324" s="16"/>
      <c r="B324" s="266"/>
      <c r="C324" s="267"/>
      <c r="D324" s="235" t="s">
        <v>147</v>
      </c>
      <c r="E324" s="268" t="s">
        <v>19</v>
      </c>
      <c r="F324" s="269" t="s">
        <v>251</v>
      </c>
      <c r="G324" s="267"/>
      <c r="H324" s="270">
        <v>6.2999999999999998</v>
      </c>
      <c r="I324" s="271"/>
      <c r="J324" s="267"/>
      <c r="K324" s="267"/>
      <c r="L324" s="272"/>
      <c r="M324" s="273"/>
      <c r="N324" s="274"/>
      <c r="O324" s="274"/>
      <c r="P324" s="274"/>
      <c r="Q324" s="274"/>
      <c r="R324" s="274"/>
      <c r="S324" s="274"/>
      <c r="T324" s="275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76" t="s">
        <v>147</v>
      </c>
      <c r="AU324" s="276" t="s">
        <v>84</v>
      </c>
      <c r="AV324" s="16" t="s">
        <v>157</v>
      </c>
      <c r="AW324" s="16" t="s">
        <v>36</v>
      </c>
      <c r="AX324" s="16" t="s">
        <v>74</v>
      </c>
      <c r="AY324" s="276" t="s">
        <v>135</v>
      </c>
    </row>
    <row r="325" s="14" customFormat="1">
      <c r="A325" s="14"/>
      <c r="B325" s="244"/>
      <c r="C325" s="245"/>
      <c r="D325" s="235" t="s">
        <v>147</v>
      </c>
      <c r="E325" s="246" t="s">
        <v>19</v>
      </c>
      <c r="F325" s="247" t="s">
        <v>1217</v>
      </c>
      <c r="G325" s="245"/>
      <c r="H325" s="248">
        <v>2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4" t="s">
        <v>147</v>
      </c>
      <c r="AU325" s="254" t="s">
        <v>84</v>
      </c>
      <c r="AV325" s="14" t="s">
        <v>84</v>
      </c>
      <c r="AW325" s="14" t="s">
        <v>36</v>
      </c>
      <c r="AX325" s="14" t="s">
        <v>74</v>
      </c>
      <c r="AY325" s="254" t="s">
        <v>135</v>
      </c>
    </row>
    <row r="326" s="16" customFormat="1">
      <c r="A326" s="16"/>
      <c r="B326" s="266"/>
      <c r="C326" s="267"/>
      <c r="D326" s="235" t="s">
        <v>147</v>
      </c>
      <c r="E326" s="268" t="s">
        <v>19</v>
      </c>
      <c r="F326" s="269" t="s">
        <v>251</v>
      </c>
      <c r="G326" s="267"/>
      <c r="H326" s="270">
        <v>2</v>
      </c>
      <c r="I326" s="271"/>
      <c r="J326" s="267"/>
      <c r="K326" s="267"/>
      <c r="L326" s="272"/>
      <c r="M326" s="273"/>
      <c r="N326" s="274"/>
      <c r="O326" s="274"/>
      <c r="P326" s="274"/>
      <c r="Q326" s="274"/>
      <c r="R326" s="274"/>
      <c r="S326" s="274"/>
      <c r="T326" s="275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T326" s="276" t="s">
        <v>147</v>
      </c>
      <c r="AU326" s="276" t="s">
        <v>84</v>
      </c>
      <c r="AV326" s="16" t="s">
        <v>157</v>
      </c>
      <c r="AW326" s="16" t="s">
        <v>36</v>
      </c>
      <c r="AX326" s="16" t="s">
        <v>74</v>
      </c>
      <c r="AY326" s="276" t="s">
        <v>135</v>
      </c>
    </row>
    <row r="327" s="15" customFormat="1">
      <c r="A327" s="15"/>
      <c r="B327" s="255"/>
      <c r="C327" s="256"/>
      <c r="D327" s="235" t="s">
        <v>147</v>
      </c>
      <c r="E327" s="257" t="s">
        <v>19</v>
      </c>
      <c r="F327" s="258" t="s">
        <v>152</v>
      </c>
      <c r="G327" s="256"/>
      <c r="H327" s="259">
        <v>12.300000000000001</v>
      </c>
      <c r="I327" s="260"/>
      <c r="J327" s="256"/>
      <c r="K327" s="256"/>
      <c r="L327" s="261"/>
      <c r="M327" s="262"/>
      <c r="N327" s="263"/>
      <c r="O327" s="263"/>
      <c r="P327" s="263"/>
      <c r="Q327" s="263"/>
      <c r="R327" s="263"/>
      <c r="S327" s="263"/>
      <c r="T327" s="26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5" t="s">
        <v>147</v>
      </c>
      <c r="AU327" s="265" t="s">
        <v>84</v>
      </c>
      <c r="AV327" s="15" t="s">
        <v>143</v>
      </c>
      <c r="AW327" s="15" t="s">
        <v>36</v>
      </c>
      <c r="AX327" s="15" t="s">
        <v>82</v>
      </c>
      <c r="AY327" s="265" t="s">
        <v>135</v>
      </c>
    </row>
    <row r="328" s="12" customFormat="1" ht="22.8" customHeight="1">
      <c r="A328" s="12"/>
      <c r="B328" s="199"/>
      <c r="C328" s="200"/>
      <c r="D328" s="201" t="s">
        <v>73</v>
      </c>
      <c r="E328" s="213" t="s">
        <v>136</v>
      </c>
      <c r="F328" s="213" t="s">
        <v>137</v>
      </c>
      <c r="G328" s="200"/>
      <c r="H328" s="200"/>
      <c r="I328" s="203"/>
      <c r="J328" s="214">
        <f>BK328</f>
        <v>0</v>
      </c>
      <c r="K328" s="200"/>
      <c r="L328" s="205"/>
      <c r="M328" s="206"/>
      <c r="N328" s="207"/>
      <c r="O328" s="207"/>
      <c r="P328" s="208">
        <f>SUM(P329:P363)</f>
        <v>0</v>
      </c>
      <c r="Q328" s="207"/>
      <c r="R328" s="208">
        <f>SUM(R329:R363)</f>
        <v>0.001098</v>
      </c>
      <c r="S328" s="207"/>
      <c r="T328" s="209">
        <f>SUM(T329:T363)</f>
        <v>1.1543160000000001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10" t="s">
        <v>82</v>
      </c>
      <c r="AT328" s="211" t="s">
        <v>73</v>
      </c>
      <c r="AU328" s="211" t="s">
        <v>82</v>
      </c>
      <c r="AY328" s="210" t="s">
        <v>135</v>
      </c>
      <c r="BK328" s="212">
        <f>SUM(BK329:BK363)</f>
        <v>0</v>
      </c>
    </row>
    <row r="329" s="2" customFormat="1" ht="16.5" customHeight="1">
      <c r="A329" s="41"/>
      <c r="B329" s="42"/>
      <c r="C329" s="215" t="s">
        <v>584</v>
      </c>
      <c r="D329" s="215" t="s">
        <v>138</v>
      </c>
      <c r="E329" s="216" t="s">
        <v>1276</v>
      </c>
      <c r="F329" s="217" t="s">
        <v>1277</v>
      </c>
      <c r="G329" s="218" t="s">
        <v>168</v>
      </c>
      <c r="H329" s="219">
        <v>0.439</v>
      </c>
      <c r="I329" s="220"/>
      <c r="J329" s="221">
        <f>ROUND(I329*H329,2)</f>
        <v>0</v>
      </c>
      <c r="K329" s="217" t="s">
        <v>142</v>
      </c>
      <c r="L329" s="47"/>
      <c r="M329" s="222" t="s">
        <v>19</v>
      </c>
      <c r="N329" s="223" t="s">
        <v>45</v>
      </c>
      <c r="O329" s="87"/>
      <c r="P329" s="224">
        <f>O329*H329</f>
        <v>0</v>
      </c>
      <c r="Q329" s="224">
        <v>0</v>
      </c>
      <c r="R329" s="224">
        <f>Q329*H329</f>
        <v>0</v>
      </c>
      <c r="S329" s="224">
        <v>2.2000000000000002</v>
      </c>
      <c r="T329" s="225">
        <f>S329*H329</f>
        <v>0.9658000000000001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26" t="s">
        <v>143</v>
      </c>
      <c r="AT329" s="226" t="s">
        <v>138</v>
      </c>
      <c r="AU329" s="226" t="s">
        <v>84</v>
      </c>
      <c r="AY329" s="20" t="s">
        <v>135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20" t="s">
        <v>82</v>
      </c>
      <c r="BK329" s="227">
        <f>ROUND(I329*H329,2)</f>
        <v>0</v>
      </c>
      <c r="BL329" s="20" t="s">
        <v>143</v>
      </c>
      <c r="BM329" s="226" t="s">
        <v>1278</v>
      </c>
    </row>
    <row r="330" s="2" customFormat="1">
      <c r="A330" s="41"/>
      <c r="B330" s="42"/>
      <c r="C330" s="43"/>
      <c r="D330" s="228" t="s">
        <v>145</v>
      </c>
      <c r="E330" s="43"/>
      <c r="F330" s="229" t="s">
        <v>1279</v>
      </c>
      <c r="G330" s="43"/>
      <c r="H330" s="43"/>
      <c r="I330" s="230"/>
      <c r="J330" s="43"/>
      <c r="K330" s="43"/>
      <c r="L330" s="47"/>
      <c r="M330" s="231"/>
      <c r="N330" s="232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145</v>
      </c>
      <c r="AU330" s="20" t="s">
        <v>84</v>
      </c>
    </row>
    <row r="331" s="13" customFormat="1">
      <c r="A331" s="13"/>
      <c r="B331" s="233"/>
      <c r="C331" s="234"/>
      <c r="D331" s="235" t="s">
        <v>147</v>
      </c>
      <c r="E331" s="236" t="s">
        <v>19</v>
      </c>
      <c r="F331" s="237" t="s">
        <v>1132</v>
      </c>
      <c r="G331" s="234"/>
      <c r="H331" s="236" t="s">
        <v>19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147</v>
      </c>
      <c r="AU331" s="243" t="s">
        <v>84</v>
      </c>
      <c r="AV331" s="13" t="s">
        <v>82</v>
      </c>
      <c r="AW331" s="13" t="s">
        <v>36</v>
      </c>
      <c r="AX331" s="13" t="s">
        <v>74</v>
      </c>
      <c r="AY331" s="243" t="s">
        <v>135</v>
      </c>
    </row>
    <row r="332" s="14" customFormat="1">
      <c r="A332" s="14"/>
      <c r="B332" s="244"/>
      <c r="C332" s="245"/>
      <c r="D332" s="235" t="s">
        <v>147</v>
      </c>
      <c r="E332" s="246" t="s">
        <v>19</v>
      </c>
      <c r="F332" s="247" t="s">
        <v>1191</v>
      </c>
      <c r="G332" s="245"/>
      <c r="H332" s="248">
        <v>0.191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147</v>
      </c>
      <c r="AU332" s="254" t="s">
        <v>84</v>
      </c>
      <c r="AV332" s="14" t="s">
        <v>84</v>
      </c>
      <c r="AW332" s="14" t="s">
        <v>36</v>
      </c>
      <c r="AX332" s="14" t="s">
        <v>74</v>
      </c>
      <c r="AY332" s="254" t="s">
        <v>135</v>
      </c>
    </row>
    <row r="333" s="14" customFormat="1">
      <c r="A333" s="14"/>
      <c r="B333" s="244"/>
      <c r="C333" s="245"/>
      <c r="D333" s="235" t="s">
        <v>147</v>
      </c>
      <c r="E333" s="246" t="s">
        <v>19</v>
      </c>
      <c r="F333" s="247" t="s">
        <v>1192</v>
      </c>
      <c r="G333" s="245"/>
      <c r="H333" s="248">
        <v>0.044999999999999998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147</v>
      </c>
      <c r="AU333" s="254" t="s">
        <v>84</v>
      </c>
      <c r="AV333" s="14" t="s">
        <v>84</v>
      </c>
      <c r="AW333" s="14" t="s">
        <v>36</v>
      </c>
      <c r="AX333" s="14" t="s">
        <v>74</v>
      </c>
      <c r="AY333" s="254" t="s">
        <v>135</v>
      </c>
    </row>
    <row r="334" s="14" customFormat="1">
      <c r="A334" s="14"/>
      <c r="B334" s="244"/>
      <c r="C334" s="245"/>
      <c r="D334" s="235" t="s">
        <v>147</v>
      </c>
      <c r="E334" s="246" t="s">
        <v>19</v>
      </c>
      <c r="F334" s="247" t="s">
        <v>1192</v>
      </c>
      <c r="G334" s="245"/>
      <c r="H334" s="248">
        <v>0.044999999999999998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147</v>
      </c>
      <c r="AU334" s="254" t="s">
        <v>84</v>
      </c>
      <c r="AV334" s="14" t="s">
        <v>84</v>
      </c>
      <c r="AW334" s="14" t="s">
        <v>36</v>
      </c>
      <c r="AX334" s="14" t="s">
        <v>74</v>
      </c>
      <c r="AY334" s="254" t="s">
        <v>135</v>
      </c>
    </row>
    <row r="335" s="14" customFormat="1">
      <c r="A335" s="14"/>
      <c r="B335" s="244"/>
      <c r="C335" s="245"/>
      <c r="D335" s="235" t="s">
        <v>147</v>
      </c>
      <c r="E335" s="246" t="s">
        <v>19</v>
      </c>
      <c r="F335" s="247" t="s">
        <v>1193</v>
      </c>
      <c r="G335" s="245"/>
      <c r="H335" s="248">
        <v>0.158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147</v>
      </c>
      <c r="AU335" s="254" t="s">
        <v>84</v>
      </c>
      <c r="AV335" s="14" t="s">
        <v>84</v>
      </c>
      <c r="AW335" s="14" t="s">
        <v>36</v>
      </c>
      <c r="AX335" s="14" t="s">
        <v>74</v>
      </c>
      <c r="AY335" s="254" t="s">
        <v>135</v>
      </c>
    </row>
    <row r="336" s="15" customFormat="1">
      <c r="A336" s="15"/>
      <c r="B336" s="255"/>
      <c r="C336" s="256"/>
      <c r="D336" s="235" t="s">
        <v>147</v>
      </c>
      <c r="E336" s="257" t="s">
        <v>19</v>
      </c>
      <c r="F336" s="258" t="s">
        <v>152</v>
      </c>
      <c r="G336" s="256"/>
      <c r="H336" s="259">
        <v>0.43899999999999995</v>
      </c>
      <c r="I336" s="260"/>
      <c r="J336" s="256"/>
      <c r="K336" s="256"/>
      <c r="L336" s="261"/>
      <c r="M336" s="262"/>
      <c r="N336" s="263"/>
      <c r="O336" s="263"/>
      <c r="P336" s="263"/>
      <c r="Q336" s="263"/>
      <c r="R336" s="263"/>
      <c r="S336" s="263"/>
      <c r="T336" s="264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5" t="s">
        <v>147</v>
      </c>
      <c r="AU336" s="265" t="s">
        <v>84</v>
      </c>
      <c r="AV336" s="15" t="s">
        <v>143</v>
      </c>
      <c r="AW336" s="15" t="s">
        <v>36</v>
      </c>
      <c r="AX336" s="15" t="s">
        <v>82</v>
      </c>
      <c r="AY336" s="265" t="s">
        <v>135</v>
      </c>
    </row>
    <row r="337" s="2" customFormat="1" ht="21.75" customHeight="1">
      <c r="A337" s="41"/>
      <c r="B337" s="42"/>
      <c r="C337" s="215" t="s">
        <v>591</v>
      </c>
      <c r="D337" s="215" t="s">
        <v>138</v>
      </c>
      <c r="E337" s="216" t="s">
        <v>1280</v>
      </c>
      <c r="F337" s="217" t="s">
        <v>1281</v>
      </c>
      <c r="G337" s="218" t="s">
        <v>168</v>
      </c>
      <c r="H337" s="219">
        <v>0.439</v>
      </c>
      <c r="I337" s="220"/>
      <c r="J337" s="221">
        <f>ROUND(I337*H337,2)</f>
        <v>0</v>
      </c>
      <c r="K337" s="217" t="s">
        <v>142</v>
      </c>
      <c r="L337" s="47"/>
      <c r="M337" s="222" t="s">
        <v>19</v>
      </c>
      <c r="N337" s="223" t="s">
        <v>45</v>
      </c>
      <c r="O337" s="87"/>
      <c r="P337" s="224">
        <f>O337*H337</f>
        <v>0</v>
      </c>
      <c r="Q337" s="224">
        <v>0</v>
      </c>
      <c r="R337" s="224">
        <f>Q337*H337</f>
        <v>0</v>
      </c>
      <c r="S337" s="224">
        <v>0.043999999999999997</v>
      </c>
      <c r="T337" s="225">
        <f>S337*H337</f>
        <v>0.019316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143</v>
      </c>
      <c r="AT337" s="226" t="s">
        <v>138</v>
      </c>
      <c r="AU337" s="226" t="s">
        <v>84</v>
      </c>
      <c r="AY337" s="20" t="s">
        <v>135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82</v>
      </c>
      <c r="BK337" s="227">
        <f>ROUND(I337*H337,2)</f>
        <v>0</v>
      </c>
      <c r="BL337" s="20" t="s">
        <v>143</v>
      </c>
      <c r="BM337" s="226" t="s">
        <v>1282</v>
      </c>
    </row>
    <row r="338" s="2" customFormat="1">
      <c r="A338" s="41"/>
      <c r="B338" s="42"/>
      <c r="C338" s="43"/>
      <c r="D338" s="228" t="s">
        <v>145</v>
      </c>
      <c r="E338" s="43"/>
      <c r="F338" s="229" t="s">
        <v>1283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145</v>
      </c>
      <c r="AU338" s="20" t="s">
        <v>84</v>
      </c>
    </row>
    <row r="339" s="13" customFormat="1">
      <c r="A339" s="13"/>
      <c r="B339" s="233"/>
      <c r="C339" s="234"/>
      <c r="D339" s="235" t="s">
        <v>147</v>
      </c>
      <c r="E339" s="236" t="s">
        <v>19</v>
      </c>
      <c r="F339" s="237" t="s">
        <v>1132</v>
      </c>
      <c r="G339" s="234"/>
      <c r="H339" s="236" t="s">
        <v>19</v>
      </c>
      <c r="I339" s="238"/>
      <c r="J339" s="234"/>
      <c r="K339" s="234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147</v>
      </c>
      <c r="AU339" s="243" t="s">
        <v>84</v>
      </c>
      <c r="AV339" s="13" t="s">
        <v>82</v>
      </c>
      <c r="AW339" s="13" t="s">
        <v>36</v>
      </c>
      <c r="AX339" s="13" t="s">
        <v>74</v>
      </c>
      <c r="AY339" s="243" t="s">
        <v>135</v>
      </c>
    </row>
    <row r="340" s="14" customFormat="1">
      <c r="A340" s="14"/>
      <c r="B340" s="244"/>
      <c r="C340" s="245"/>
      <c r="D340" s="235" t="s">
        <v>147</v>
      </c>
      <c r="E340" s="246" t="s">
        <v>19</v>
      </c>
      <c r="F340" s="247" t="s">
        <v>1191</v>
      </c>
      <c r="G340" s="245"/>
      <c r="H340" s="248">
        <v>0.191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147</v>
      </c>
      <c r="AU340" s="254" t="s">
        <v>84</v>
      </c>
      <c r="AV340" s="14" t="s">
        <v>84</v>
      </c>
      <c r="AW340" s="14" t="s">
        <v>36</v>
      </c>
      <c r="AX340" s="14" t="s">
        <v>74</v>
      </c>
      <c r="AY340" s="254" t="s">
        <v>135</v>
      </c>
    </row>
    <row r="341" s="14" customFormat="1">
      <c r="A341" s="14"/>
      <c r="B341" s="244"/>
      <c r="C341" s="245"/>
      <c r="D341" s="235" t="s">
        <v>147</v>
      </c>
      <c r="E341" s="246" t="s">
        <v>19</v>
      </c>
      <c r="F341" s="247" t="s">
        <v>1192</v>
      </c>
      <c r="G341" s="245"/>
      <c r="H341" s="248">
        <v>0.044999999999999998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147</v>
      </c>
      <c r="AU341" s="254" t="s">
        <v>84</v>
      </c>
      <c r="AV341" s="14" t="s">
        <v>84</v>
      </c>
      <c r="AW341" s="14" t="s">
        <v>36</v>
      </c>
      <c r="AX341" s="14" t="s">
        <v>74</v>
      </c>
      <c r="AY341" s="254" t="s">
        <v>135</v>
      </c>
    </row>
    <row r="342" s="14" customFormat="1">
      <c r="A342" s="14"/>
      <c r="B342" s="244"/>
      <c r="C342" s="245"/>
      <c r="D342" s="235" t="s">
        <v>147</v>
      </c>
      <c r="E342" s="246" t="s">
        <v>19</v>
      </c>
      <c r="F342" s="247" t="s">
        <v>1192</v>
      </c>
      <c r="G342" s="245"/>
      <c r="H342" s="248">
        <v>0.044999999999999998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147</v>
      </c>
      <c r="AU342" s="254" t="s">
        <v>84</v>
      </c>
      <c r="AV342" s="14" t="s">
        <v>84</v>
      </c>
      <c r="AW342" s="14" t="s">
        <v>36</v>
      </c>
      <c r="AX342" s="14" t="s">
        <v>74</v>
      </c>
      <c r="AY342" s="254" t="s">
        <v>135</v>
      </c>
    </row>
    <row r="343" s="14" customFormat="1">
      <c r="A343" s="14"/>
      <c r="B343" s="244"/>
      <c r="C343" s="245"/>
      <c r="D343" s="235" t="s">
        <v>147</v>
      </c>
      <c r="E343" s="246" t="s">
        <v>19</v>
      </c>
      <c r="F343" s="247" t="s">
        <v>1193</v>
      </c>
      <c r="G343" s="245"/>
      <c r="H343" s="248">
        <v>0.158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147</v>
      </c>
      <c r="AU343" s="254" t="s">
        <v>84</v>
      </c>
      <c r="AV343" s="14" t="s">
        <v>84</v>
      </c>
      <c r="AW343" s="14" t="s">
        <v>36</v>
      </c>
      <c r="AX343" s="14" t="s">
        <v>74</v>
      </c>
      <c r="AY343" s="254" t="s">
        <v>135</v>
      </c>
    </row>
    <row r="344" s="15" customFormat="1">
      <c r="A344" s="15"/>
      <c r="B344" s="255"/>
      <c r="C344" s="256"/>
      <c r="D344" s="235" t="s">
        <v>147</v>
      </c>
      <c r="E344" s="257" t="s">
        <v>19</v>
      </c>
      <c r="F344" s="258" t="s">
        <v>152</v>
      </c>
      <c r="G344" s="256"/>
      <c r="H344" s="259">
        <v>0.43899999999999995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5" t="s">
        <v>147</v>
      </c>
      <c r="AU344" s="265" t="s">
        <v>84</v>
      </c>
      <c r="AV344" s="15" t="s">
        <v>143</v>
      </c>
      <c r="AW344" s="15" t="s">
        <v>36</v>
      </c>
      <c r="AX344" s="15" t="s">
        <v>82</v>
      </c>
      <c r="AY344" s="265" t="s">
        <v>135</v>
      </c>
    </row>
    <row r="345" s="2" customFormat="1" ht="24.15" customHeight="1">
      <c r="A345" s="41"/>
      <c r="B345" s="42"/>
      <c r="C345" s="215" t="s">
        <v>596</v>
      </c>
      <c r="D345" s="215" t="s">
        <v>138</v>
      </c>
      <c r="E345" s="216" t="s">
        <v>1284</v>
      </c>
      <c r="F345" s="217" t="s">
        <v>1285</v>
      </c>
      <c r="G345" s="218" t="s">
        <v>211</v>
      </c>
      <c r="H345" s="219">
        <v>8</v>
      </c>
      <c r="I345" s="220"/>
      <c r="J345" s="221">
        <f>ROUND(I345*H345,2)</f>
        <v>0</v>
      </c>
      <c r="K345" s="217" t="s">
        <v>142</v>
      </c>
      <c r="L345" s="47"/>
      <c r="M345" s="222" t="s">
        <v>19</v>
      </c>
      <c r="N345" s="223" t="s">
        <v>45</v>
      </c>
      <c r="O345" s="87"/>
      <c r="P345" s="224">
        <f>O345*H345</f>
        <v>0</v>
      </c>
      <c r="Q345" s="224">
        <v>0</v>
      </c>
      <c r="R345" s="224">
        <f>Q345*H345</f>
        <v>0</v>
      </c>
      <c r="S345" s="224">
        <v>0.017999999999999999</v>
      </c>
      <c r="T345" s="225">
        <f>S345*H345</f>
        <v>0.14399999999999999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26" t="s">
        <v>143</v>
      </c>
      <c r="AT345" s="226" t="s">
        <v>138</v>
      </c>
      <c r="AU345" s="226" t="s">
        <v>84</v>
      </c>
      <c r="AY345" s="20" t="s">
        <v>135</v>
      </c>
      <c r="BE345" s="227">
        <f>IF(N345="základní",J345,0)</f>
        <v>0</v>
      </c>
      <c r="BF345" s="227">
        <f>IF(N345="snížená",J345,0)</f>
        <v>0</v>
      </c>
      <c r="BG345" s="227">
        <f>IF(N345="zákl. přenesená",J345,0)</f>
        <v>0</v>
      </c>
      <c r="BH345" s="227">
        <f>IF(N345="sníž. přenesená",J345,0)</f>
        <v>0</v>
      </c>
      <c r="BI345" s="227">
        <f>IF(N345="nulová",J345,0)</f>
        <v>0</v>
      </c>
      <c r="BJ345" s="20" t="s">
        <v>82</v>
      </c>
      <c r="BK345" s="227">
        <f>ROUND(I345*H345,2)</f>
        <v>0</v>
      </c>
      <c r="BL345" s="20" t="s">
        <v>143</v>
      </c>
      <c r="BM345" s="226" t="s">
        <v>1286</v>
      </c>
    </row>
    <row r="346" s="2" customFormat="1">
      <c r="A346" s="41"/>
      <c r="B346" s="42"/>
      <c r="C346" s="43"/>
      <c r="D346" s="228" t="s">
        <v>145</v>
      </c>
      <c r="E346" s="43"/>
      <c r="F346" s="229" t="s">
        <v>1287</v>
      </c>
      <c r="G346" s="43"/>
      <c r="H346" s="43"/>
      <c r="I346" s="230"/>
      <c r="J346" s="43"/>
      <c r="K346" s="43"/>
      <c r="L346" s="47"/>
      <c r="M346" s="231"/>
      <c r="N346" s="232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145</v>
      </c>
      <c r="AU346" s="20" t="s">
        <v>84</v>
      </c>
    </row>
    <row r="347" s="13" customFormat="1">
      <c r="A347" s="13"/>
      <c r="B347" s="233"/>
      <c r="C347" s="234"/>
      <c r="D347" s="235" t="s">
        <v>147</v>
      </c>
      <c r="E347" s="236" t="s">
        <v>19</v>
      </c>
      <c r="F347" s="237" t="s">
        <v>1132</v>
      </c>
      <c r="G347" s="234"/>
      <c r="H347" s="236" t="s">
        <v>19</v>
      </c>
      <c r="I347" s="238"/>
      <c r="J347" s="234"/>
      <c r="K347" s="234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147</v>
      </c>
      <c r="AU347" s="243" t="s">
        <v>84</v>
      </c>
      <c r="AV347" s="13" t="s">
        <v>82</v>
      </c>
      <c r="AW347" s="13" t="s">
        <v>36</v>
      </c>
      <c r="AX347" s="13" t="s">
        <v>74</v>
      </c>
      <c r="AY347" s="243" t="s">
        <v>135</v>
      </c>
    </row>
    <row r="348" s="14" customFormat="1">
      <c r="A348" s="14"/>
      <c r="B348" s="244"/>
      <c r="C348" s="245"/>
      <c r="D348" s="235" t="s">
        <v>147</v>
      </c>
      <c r="E348" s="246" t="s">
        <v>19</v>
      </c>
      <c r="F348" s="247" t="s">
        <v>1288</v>
      </c>
      <c r="G348" s="245"/>
      <c r="H348" s="248">
        <v>5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147</v>
      </c>
      <c r="AU348" s="254" t="s">
        <v>84</v>
      </c>
      <c r="AV348" s="14" t="s">
        <v>84</v>
      </c>
      <c r="AW348" s="14" t="s">
        <v>36</v>
      </c>
      <c r="AX348" s="14" t="s">
        <v>74</v>
      </c>
      <c r="AY348" s="254" t="s">
        <v>135</v>
      </c>
    </row>
    <row r="349" s="14" customFormat="1">
      <c r="A349" s="14"/>
      <c r="B349" s="244"/>
      <c r="C349" s="245"/>
      <c r="D349" s="235" t="s">
        <v>147</v>
      </c>
      <c r="E349" s="246" t="s">
        <v>19</v>
      </c>
      <c r="F349" s="247" t="s">
        <v>1289</v>
      </c>
      <c r="G349" s="245"/>
      <c r="H349" s="248">
        <v>3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147</v>
      </c>
      <c r="AU349" s="254" t="s">
        <v>84</v>
      </c>
      <c r="AV349" s="14" t="s">
        <v>84</v>
      </c>
      <c r="AW349" s="14" t="s">
        <v>36</v>
      </c>
      <c r="AX349" s="14" t="s">
        <v>74</v>
      </c>
      <c r="AY349" s="254" t="s">
        <v>135</v>
      </c>
    </row>
    <row r="350" s="15" customFormat="1">
      <c r="A350" s="15"/>
      <c r="B350" s="255"/>
      <c r="C350" s="256"/>
      <c r="D350" s="235" t="s">
        <v>147</v>
      </c>
      <c r="E350" s="257" t="s">
        <v>19</v>
      </c>
      <c r="F350" s="258" t="s">
        <v>152</v>
      </c>
      <c r="G350" s="256"/>
      <c r="H350" s="259">
        <v>8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5" t="s">
        <v>147</v>
      </c>
      <c r="AU350" s="265" t="s">
        <v>84</v>
      </c>
      <c r="AV350" s="15" t="s">
        <v>143</v>
      </c>
      <c r="AW350" s="15" t="s">
        <v>36</v>
      </c>
      <c r="AX350" s="15" t="s">
        <v>82</v>
      </c>
      <c r="AY350" s="265" t="s">
        <v>135</v>
      </c>
    </row>
    <row r="351" s="2" customFormat="1" ht="24.15" customHeight="1">
      <c r="A351" s="41"/>
      <c r="B351" s="42"/>
      <c r="C351" s="215" t="s">
        <v>601</v>
      </c>
      <c r="D351" s="215" t="s">
        <v>138</v>
      </c>
      <c r="E351" s="216" t="s">
        <v>1290</v>
      </c>
      <c r="F351" s="217" t="s">
        <v>1291</v>
      </c>
      <c r="G351" s="218" t="s">
        <v>211</v>
      </c>
      <c r="H351" s="219">
        <v>0.45000000000000001</v>
      </c>
      <c r="I351" s="220"/>
      <c r="J351" s="221">
        <f>ROUND(I351*H351,2)</f>
        <v>0</v>
      </c>
      <c r="K351" s="217" t="s">
        <v>142</v>
      </c>
      <c r="L351" s="47"/>
      <c r="M351" s="222" t="s">
        <v>19</v>
      </c>
      <c r="N351" s="223" t="s">
        <v>45</v>
      </c>
      <c r="O351" s="87"/>
      <c r="P351" s="224">
        <f>O351*H351</f>
        <v>0</v>
      </c>
      <c r="Q351" s="224">
        <v>0.0024399999999999999</v>
      </c>
      <c r="R351" s="224">
        <f>Q351*H351</f>
        <v>0.001098</v>
      </c>
      <c r="S351" s="224">
        <v>0.056000000000000001</v>
      </c>
      <c r="T351" s="225">
        <f>S351*H351</f>
        <v>0.0252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6" t="s">
        <v>143</v>
      </c>
      <c r="AT351" s="226" t="s">
        <v>138</v>
      </c>
      <c r="AU351" s="226" t="s">
        <v>84</v>
      </c>
      <c r="AY351" s="20" t="s">
        <v>135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20" t="s">
        <v>82</v>
      </c>
      <c r="BK351" s="227">
        <f>ROUND(I351*H351,2)</f>
        <v>0</v>
      </c>
      <c r="BL351" s="20" t="s">
        <v>143</v>
      </c>
      <c r="BM351" s="226" t="s">
        <v>1292</v>
      </c>
    </row>
    <row r="352" s="2" customFormat="1">
      <c r="A352" s="41"/>
      <c r="B352" s="42"/>
      <c r="C352" s="43"/>
      <c r="D352" s="228" t="s">
        <v>145</v>
      </c>
      <c r="E352" s="43"/>
      <c r="F352" s="229" t="s">
        <v>1293</v>
      </c>
      <c r="G352" s="43"/>
      <c r="H352" s="43"/>
      <c r="I352" s="230"/>
      <c r="J352" s="43"/>
      <c r="K352" s="43"/>
      <c r="L352" s="47"/>
      <c r="M352" s="231"/>
      <c r="N352" s="232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145</v>
      </c>
      <c r="AU352" s="20" t="s">
        <v>84</v>
      </c>
    </row>
    <row r="353" s="13" customFormat="1">
      <c r="A353" s="13"/>
      <c r="B353" s="233"/>
      <c r="C353" s="234"/>
      <c r="D353" s="235" t="s">
        <v>147</v>
      </c>
      <c r="E353" s="236" t="s">
        <v>19</v>
      </c>
      <c r="F353" s="237" t="s">
        <v>1132</v>
      </c>
      <c r="G353" s="234"/>
      <c r="H353" s="236" t="s">
        <v>19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147</v>
      </c>
      <c r="AU353" s="243" t="s">
        <v>84</v>
      </c>
      <c r="AV353" s="13" t="s">
        <v>82</v>
      </c>
      <c r="AW353" s="13" t="s">
        <v>36</v>
      </c>
      <c r="AX353" s="13" t="s">
        <v>74</v>
      </c>
      <c r="AY353" s="243" t="s">
        <v>135</v>
      </c>
    </row>
    <row r="354" s="14" customFormat="1">
      <c r="A354" s="14"/>
      <c r="B354" s="244"/>
      <c r="C354" s="245"/>
      <c r="D354" s="235" t="s">
        <v>147</v>
      </c>
      <c r="E354" s="246" t="s">
        <v>19</v>
      </c>
      <c r="F354" s="247" t="s">
        <v>1294</v>
      </c>
      <c r="G354" s="245"/>
      <c r="H354" s="248">
        <v>0.45000000000000001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147</v>
      </c>
      <c r="AU354" s="254" t="s">
        <v>84</v>
      </c>
      <c r="AV354" s="14" t="s">
        <v>84</v>
      </c>
      <c r="AW354" s="14" t="s">
        <v>36</v>
      </c>
      <c r="AX354" s="14" t="s">
        <v>74</v>
      </c>
      <c r="AY354" s="254" t="s">
        <v>135</v>
      </c>
    </row>
    <row r="355" s="15" customFormat="1">
      <c r="A355" s="15"/>
      <c r="B355" s="255"/>
      <c r="C355" s="256"/>
      <c r="D355" s="235" t="s">
        <v>147</v>
      </c>
      <c r="E355" s="257" t="s">
        <v>19</v>
      </c>
      <c r="F355" s="258" t="s">
        <v>152</v>
      </c>
      <c r="G355" s="256"/>
      <c r="H355" s="259">
        <v>0.45000000000000001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5" t="s">
        <v>147</v>
      </c>
      <c r="AU355" s="265" t="s">
        <v>84</v>
      </c>
      <c r="AV355" s="15" t="s">
        <v>143</v>
      </c>
      <c r="AW355" s="15" t="s">
        <v>36</v>
      </c>
      <c r="AX355" s="15" t="s">
        <v>82</v>
      </c>
      <c r="AY355" s="265" t="s">
        <v>135</v>
      </c>
    </row>
    <row r="356" s="2" customFormat="1" ht="16.5" customHeight="1">
      <c r="A356" s="41"/>
      <c r="B356" s="42"/>
      <c r="C356" s="215" t="s">
        <v>608</v>
      </c>
      <c r="D356" s="215" t="s">
        <v>138</v>
      </c>
      <c r="E356" s="216" t="s">
        <v>1295</v>
      </c>
      <c r="F356" s="217" t="s">
        <v>1296</v>
      </c>
      <c r="G356" s="218" t="s">
        <v>211</v>
      </c>
      <c r="H356" s="219">
        <v>19.5</v>
      </c>
      <c r="I356" s="220"/>
      <c r="J356" s="221">
        <f>ROUND(I356*H356,2)</f>
        <v>0</v>
      </c>
      <c r="K356" s="217" t="s">
        <v>142</v>
      </c>
      <c r="L356" s="47"/>
      <c r="M356" s="222" t="s">
        <v>19</v>
      </c>
      <c r="N356" s="223" t="s">
        <v>45</v>
      </c>
      <c r="O356" s="87"/>
      <c r="P356" s="224">
        <f>O356*H356</f>
        <v>0</v>
      </c>
      <c r="Q356" s="224">
        <v>0</v>
      </c>
      <c r="R356" s="224">
        <f>Q356*H356</f>
        <v>0</v>
      </c>
      <c r="S356" s="224">
        <v>0</v>
      </c>
      <c r="T356" s="225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26" t="s">
        <v>143</v>
      </c>
      <c r="AT356" s="226" t="s">
        <v>138</v>
      </c>
      <c r="AU356" s="226" t="s">
        <v>84</v>
      </c>
      <c r="AY356" s="20" t="s">
        <v>135</v>
      </c>
      <c r="BE356" s="227">
        <f>IF(N356="základní",J356,0)</f>
        <v>0</v>
      </c>
      <c r="BF356" s="227">
        <f>IF(N356="snížená",J356,0)</f>
        <v>0</v>
      </c>
      <c r="BG356" s="227">
        <f>IF(N356="zákl. přenesená",J356,0)</f>
        <v>0</v>
      </c>
      <c r="BH356" s="227">
        <f>IF(N356="sníž. přenesená",J356,0)</f>
        <v>0</v>
      </c>
      <c r="BI356" s="227">
        <f>IF(N356="nulová",J356,0)</f>
        <v>0</v>
      </c>
      <c r="BJ356" s="20" t="s">
        <v>82</v>
      </c>
      <c r="BK356" s="227">
        <f>ROUND(I356*H356,2)</f>
        <v>0</v>
      </c>
      <c r="BL356" s="20" t="s">
        <v>143</v>
      </c>
      <c r="BM356" s="226" t="s">
        <v>1297</v>
      </c>
    </row>
    <row r="357" s="2" customFormat="1">
      <c r="A357" s="41"/>
      <c r="B357" s="42"/>
      <c r="C357" s="43"/>
      <c r="D357" s="228" t="s">
        <v>145</v>
      </c>
      <c r="E357" s="43"/>
      <c r="F357" s="229" t="s">
        <v>1298</v>
      </c>
      <c r="G357" s="43"/>
      <c r="H357" s="43"/>
      <c r="I357" s="230"/>
      <c r="J357" s="43"/>
      <c r="K357" s="43"/>
      <c r="L357" s="47"/>
      <c r="M357" s="231"/>
      <c r="N357" s="232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145</v>
      </c>
      <c r="AU357" s="20" t="s">
        <v>84</v>
      </c>
    </row>
    <row r="358" s="13" customFormat="1">
      <c r="A358" s="13"/>
      <c r="B358" s="233"/>
      <c r="C358" s="234"/>
      <c r="D358" s="235" t="s">
        <v>147</v>
      </c>
      <c r="E358" s="236" t="s">
        <v>19</v>
      </c>
      <c r="F358" s="237" t="s">
        <v>1132</v>
      </c>
      <c r="G358" s="234"/>
      <c r="H358" s="236" t="s">
        <v>19</v>
      </c>
      <c r="I358" s="238"/>
      <c r="J358" s="234"/>
      <c r="K358" s="234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147</v>
      </c>
      <c r="AU358" s="243" t="s">
        <v>84</v>
      </c>
      <c r="AV358" s="13" t="s">
        <v>82</v>
      </c>
      <c r="AW358" s="13" t="s">
        <v>36</v>
      </c>
      <c r="AX358" s="13" t="s">
        <v>74</v>
      </c>
      <c r="AY358" s="243" t="s">
        <v>135</v>
      </c>
    </row>
    <row r="359" s="14" customFormat="1">
      <c r="A359" s="14"/>
      <c r="B359" s="244"/>
      <c r="C359" s="245"/>
      <c r="D359" s="235" t="s">
        <v>147</v>
      </c>
      <c r="E359" s="246" t="s">
        <v>19</v>
      </c>
      <c r="F359" s="247" t="s">
        <v>1299</v>
      </c>
      <c r="G359" s="245"/>
      <c r="H359" s="248">
        <v>8.5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147</v>
      </c>
      <c r="AU359" s="254" t="s">
        <v>84</v>
      </c>
      <c r="AV359" s="14" t="s">
        <v>84</v>
      </c>
      <c r="AW359" s="14" t="s">
        <v>36</v>
      </c>
      <c r="AX359" s="14" t="s">
        <v>74</v>
      </c>
      <c r="AY359" s="254" t="s">
        <v>135</v>
      </c>
    </row>
    <row r="360" s="14" customFormat="1">
      <c r="A360" s="14"/>
      <c r="B360" s="244"/>
      <c r="C360" s="245"/>
      <c r="D360" s="235" t="s">
        <v>147</v>
      </c>
      <c r="E360" s="246" t="s">
        <v>19</v>
      </c>
      <c r="F360" s="247" t="s">
        <v>1300</v>
      </c>
      <c r="G360" s="245"/>
      <c r="H360" s="248">
        <v>2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147</v>
      </c>
      <c r="AU360" s="254" t="s">
        <v>84</v>
      </c>
      <c r="AV360" s="14" t="s">
        <v>84</v>
      </c>
      <c r="AW360" s="14" t="s">
        <v>36</v>
      </c>
      <c r="AX360" s="14" t="s">
        <v>74</v>
      </c>
      <c r="AY360" s="254" t="s">
        <v>135</v>
      </c>
    </row>
    <row r="361" s="14" customFormat="1">
      <c r="A361" s="14"/>
      <c r="B361" s="244"/>
      <c r="C361" s="245"/>
      <c r="D361" s="235" t="s">
        <v>147</v>
      </c>
      <c r="E361" s="246" t="s">
        <v>19</v>
      </c>
      <c r="F361" s="247" t="s">
        <v>1300</v>
      </c>
      <c r="G361" s="245"/>
      <c r="H361" s="248">
        <v>2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147</v>
      </c>
      <c r="AU361" s="254" t="s">
        <v>84</v>
      </c>
      <c r="AV361" s="14" t="s">
        <v>84</v>
      </c>
      <c r="AW361" s="14" t="s">
        <v>36</v>
      </c>
      <c r="AX361" s="14" t="s">
        <v>74</v>
      </c>
      <c r="AY361" s="254" t="s">
        <v>135</v>
      </c>
    </row>
    <row r="362" s="14" customFormat="1">
      <c r="A362" s="14"/>
      <c r="B362" s="244"/>
      <c r="C362" s="245"/>
      <c r="D362" s="235" t="s">
        <v>147</v>
      </c>
      <c r="E362" s="246" t="s">
        <v>19</v>
      </c>
      <c r="F362" s="247" t="s">
        <v>1301</v>
      </c>
      <c r="G362" s="245"/>
      <c r="H362" s="248">
        <v>7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147</v>
      </c>
      <c r="AU362" s="254" t="s">
        <v>84</v>
      </c>
      <c r="AV362" s="14" t="s">
        <v>84</v>
      </c>
      <c r="AW362" s="14" t="s">
        <v>36</v>
      </c>
      <c r="AX362" s="14" t="s">
        <v>74</v>
      </c>
      <c r="AY362" s="254" t="s">
        <v>135</v>
      </c>
    </row>
    <row r="363" s="15" customFormat="1">
      <c r="A363" s="15"/>
      <c r="B363" s="255"/>
      <c r="C363" s="256"/>
      <c r="D363" s="235" t="s">
        <v>147</v>
      </c>
      <c r="E363" s="257" t="s">
        <v>19</v>
      </c>
      <c r="F363" s="258" t="s">
        <v>152</v>
      </c>
      <c r="G363" s="256"/>
      <c r="H363" s="259">
        <v>19.5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5" t="s">
        <v>147</v>
      </c>
      <c r="AU363" s="265" t="s">
        <v>84</v>
      </c>
      <c r="AV363" s="15" t="s">
        <v>143</v>
      </c>
      <c r="AW363" s="15" t="s">
        <v>36</v>
      </c>
      <c r="AX363" s="15" t="s">
        <v>82</v>
      </c>
      <c r="AY363" s="265" t="s">
        <v>135</v>
      </c>
    </row>
    <row r="364" s="12" customFormat="1" ht="22.8" customHeight="1">
      <c r="A364" s="12"/>
      <c r="B364" s="199"/>
      <c r="C364" s="200"/>
      <c r="D364" s="201" t="s">
        <v>73</v>
      </c>
      <c r="E364" s="213" t="s">
        <v>265</v>
      </c>
      <c r="F364" s="213" t="s">
        <v>266</v>
      </c>
      <c r="G364" s="200"/>
      <c r="H364" s="200"/>
      <c r="I364" s="203"/>
      <c r="J364" s="214">
        <f>BK364</f>
        <v>0</v>
      </c>
      <c r="K364" s="200"/>
      <c r="L364" s="205"/>
      <c r="M364" s="206"/>
      <c r="N364" s="207"/>
      <c r="O364" s="207"/>
      <c r="P364" s="208">
        <f>SUM(P365:P374)</f>
        <v>0</v>
      </c>
      <c r="Q364" s="207"/>
      <c r="R364" s="208">
        <f>SUM(R365:R374)</f>
        <v>0</v>
      </c>
      <c r="S364" s="207"/>
      <c r="T364" s="209">
        <f>SUM(T365:T374)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0" t="s">
        <v>82</v>
      </c>
      <c r="AT364" s="211" t="s">
        <v>73</v>
      </c>
      <c r="AU364" s="211" t="s">
        <v>82</v>
      </c>
      <c r="AY364" s="210" t="s">
        <v>135</v>
      </c>
      <c r="BK364" s="212">
        <f>SUM(BK365:BK374)</f>
        <v>0</v>
      </c>
    </row>
    <row r="365" s="2" customFormat="1" ht="24.15" customHeight="1">
      <c r="A365" s="41"/>
      <c r="B365" s="42"/>
      <c r="C365" s="215" t="s">
        <v>615</v>
      </c>
      <c r="D365" s="215" t="s">
        <v>138</v>
      </c>
      <c r="E365" s="216" t="s">
        <v>268</v>
      </c>
      <c r="F365" s="217" t="s">
        <v>269</v>
      </c>
      <c r="G365" s="218" t="s">
        <v>270</v>
      </c>
      <c r="H365" s="219">
        <v>1.1539999999999999</v>
      </c>
      <c r="I365" s="220"/>
      <c r="J365" s="221">
        <f>ROUND(I365*H365,2)</f>
        <v>0</v>
      </c>
      <c r="K365" s="217" t="s">
        <v>142</v>
      </c>
      <c r="L365" s="47"/>
      <c r="M365" s="222" t="s">
        <v>19</v>
      </c>
      <c r="N365" s="223" t="s">
        <v>45</v>
      </c>
      <c r="O365" s="87"/>
      <c r="P365" s="224">
        <f>O365*H365</f>
        <v>0</v>
      </c>
      <c r="Q365" s="224">
        <v>0</v>
      </c>
      <c r="R365" s="224">
        <f>Q365*H365</f>
        <v>0</v>
      </c>
      <c r="S365" s="224">
        <v>0</v>
      </c>
      <c r="T365" s="225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26" t="s">
        <v>143</v>
      </c>
      <c r="AT365" s="226" t="s">
        <v>138</v>
      </c>
      <c r="AU365" s="226" t="s">
        <v>84</v>
      </c>
      <c r="AY365" s="20" t="s">
        <v>135</v>
      </c>
      <c r="BE365" s="227">
        <f>IF(N365="základní",J365,0)</f>
        <v>0</v>
      </c>
      <c r="BF365" s="227">
        <f>IF(N365="snížená",J365,0)</f>
        <v>0</v>
      </c>
      <c r="BG365" s="227">
        <f>IF(N365="zákl. přenesená",J365,0)</f>
        <v>0</v>
      </c>
      <c r="BH365" s="227">
        <f>IF(N365="sníž. přenesená",J365,0)</f>
        <v>0</v>
      </c>
      <c r="BI365" s="227">
        <f>IF(N365="nulová",J365,0)</f>
        <v>0</v>
      </c>
      <c r="BJ365" s="20" t="s">
        <v>82</v>
      </c>
      <c r="BK365" s="227">
        <f>ROUND(I365*H365,2)</f>
        <v>0</v>
      </c>
      <c r="BL365" s="20" t="s">
        <v>143</v>
      </c>
      <c r="BM365" s="226" t="s">
        <v>1302</v>
      </c>
    </row>
    <row r="366" s="2" customFormat="1">
      <c r="A366" s="41"/>
      <c r="B366" s="42"/>
      <c r="C366" s="43"/>
      <c r="D366" s="228" t="s">
        <v>145</v>
      </c>
      <c r="E366" s="43"/>
      <c r="F366" s="229" t="s">
        <v>272</v>
      </c>
      <c r="G366" s="43"/>
      <c r="H366" s="43"/>
      <c r="I366" s="230"/>
      <c r="J366" s="43"/>
      <c r="K366" s="43"/>
      <c r="L366" s="47"/>
      <c r="M366" s="231"/>
      <c r="N366" s="232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145</v>
      </c>
      <c r="AU366" s="20" t="s">
        <v>84</v>
      </c>
    </row>
    <row r="367" s="2" customFormat="1" ht="21.75" customHeight="1">
      <c r="A367" s="41"/>
      <c r="B367" s="42"/>
      <c r="C367" s="215" t="s">
        <v>622</v>
      </c>
      <c r="D367" s="215" t="s">
        <v>138</v>
      </c>
      <c r="E367" s="216" t="s">
        <v>274</v>
      </c>
      <c r="F367" s="217" t="s">
        <v>275</v>
      </c>
      <c r="G367" s="218" t="s">
        <v>270</v>
      </c>
      <c r="H367" s="219">
        <v>1.1539999999999999</v>
      </c>
      <c r="I367" s="220"/>
      <c r="J367" s="221">
        <f>ROUND(I367*H367,2)</f>
        <v>0</v>
      </c>
      <c r="K367" s="217" t="s">
        <v>142</v>
      </c>
      <c r="L367" s="47"/>
      <c r="M367" s="222" t="s">
        <v>19</v>
      </c>
      <c r="N367" s="223" t="s">
        <v>45</v>
      </c>
      <c r="O367" s="87"/>
      <c r="P367" s="224">
        <f>O367*H367</f>
        <v>0</v>
      </c>
      <c r="Q367" s="224">
        <v>0</v>
      </c>
      <c r="R367" s="224">
        <f>Q367*H367</f>
        <v>0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143</v>
      </c>
      <c r="AT367" s="226" t="s">
        <v>138</v>
      </c>
      <c r="AU367" s="226" t="s">
        <v>84</v>
      </c>
      <c r="AY367" s="20" t="s">
        <v>135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82</v>
      </c>
      <c r="BK367" s="227">
        <f>ROUND(I367*H367,2)</f>
        <v>0</v>
      </c>
      <c r="BL367" s="20" t="s">
        <v>143</v>
      </c>
      <c r="BM367" s="226" t="s">
        <v>1303</v>
      </c>
    </row>
    <row r="368" s="2" customFormat="1">
      <c r="A368" s="41"/>
      <c r="B368" s="42"/>
      <c r="C368" s="43"/>
      <c r="D368" s="228" t="s">
        <v>145</v>
      </c>
      <c r="E368" s="43"/>
      <c r="F368" s="229" t="s">
        <v>277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145</v>
      </c>
      <c r="AU368" s="20" t="s">
        <v>84</v>
      </c>
    </row>
    <row r="369" s="2" customFormat="1" ht="24.15" customHeight="1">
      <c r="A369" s="41"/>
      <c r="B369" s="42"/>
      <c r="C369" s="215" t="s">
        <v>630</v>
      </c>
      <c r="D369" s="215" t="s">
        <v>138</v>
      </c>
      <c r="E369" s="216" t="s">
        <v>279</v>
      </c>
      <c r="F369" s="217" t="s">
        <v>280</v>
      </c>
      <c r="G369" s="218" t="s">
        <v>270</v>
      </c>
      <c r="H369" s="219">
        <v>16.155999999999999</v>
      </c>
      <c r="I369" s="220"/>
      <c r="J369" s="221">
        <f>ROUND(I369*H369,2)</f>
        <v>0</v>
      </c>
      <c r="K369" s="217" t="s">
        <v>142</v>
      </c>
      <c r="L369" s="47"/>
      <c r="M369" s="222" t="s">
        <v>19</v>
      </c>
      <c r="N369" s="223" t="s">
        <v>45</v>
      </c>
      <c r="O369" s="87"/>
      <c r="P369" s="224">
        <f>O369*H369</f>
        <v>0</v>
      </c>
      <c r="Q369" s="224">
        <v>0</v>
      </c>
      <c r="R369" s="224">
        <f>Q369*H369</f>
        <v>0</v>
      </c>
      <c r="S369" s="224">
        <v>0</v>
      </c>
      <c r="T369" s="225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6" t="s">
        <v>143</v>
      </c>
      <c r="AT369" s="226" t="s">
        <v>138</v>
      </c>
      <c r="AU369" s="226" t="s">
        <v>84</v>
      </c>
      <c r="AY369" s="20" t="s">
        <v>135</v>
      </c>
      <c r="BE369" s="227">
        <f>IF(N369="základní",J369,0)</f>
        <v>0</v>
      </c>
      <c r="BF369" s="227">
        <f>IF(N369="snížená",J369,0)</f>
        <v>0</v>
      </c>
      <c r="BG369" s="227">
        <f>IF(N369="zákl. přenesená",J369,0)</f>
        <v>0</v>
      </c>
      <c r="BH369" s="227">
        <f>IF(N369="sníž. přenesená",J369,0)</f>
        <v>0</v>
      </c>
      <c r="BI369" s="227">
        <f>IF(N369="nulová",J369,0)</f>
        <v>0</v>
      </c>
      <c r="BJ369" s="20" t="s">
        <v>82</v>
      </c>
      <c r="BK369" s="227">
        <f>ROUND(I369*H369,2)</f>
        <v>0</v>
      </c>
      <c r="BL369" s="20" t="s">
        <v>143</v>
      </c>
      <c r="BM369" s="226" t="s">
        <v>1304</v>
      </c>
    </row>
    <row r="370" s="2" customFormat="1">
      <c r="A370" s="41"/>
      <c r="B370" s="42"/>
      <c r="C370" s="43"/>
      <c r="D370" s="228" t="s">
        <v>145</v>
      </c>
      <c r="E370" s="43"/>
      <c r="F370" s="229" t="s">
        <v>282</v>
      </c>
      <c r="G370" s="43"/>
      <c r="H370" s="43"/>
      <c r="I370" s="230"/>
      <c r="J370" s="43"/>
      <c r="K370" s="43"/>
      <c r="L370" s="47"/>
      <c r="M370" s="231"/>
      <c r="N370" s="232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145</v>
      </c>
      <c r="AU370" s="20" t="s">
        <v>84</v>
      </c>
    </row>
    <row r="371" s="14" customFormat="1">
      <c r="A371" s="14"/>
      <c r="B371" s="244"/>
      <c r="C371" s="245"/>
      <c r="D371" s="235" t="s">
        <v>147</v>
      </c>
      <c r="E371" s="246" t="s">
        <v>19</v>
      </c>
      <c r="F371" s="247" t="s">
        <v>1305</v>
      </c>
      <c r="G371" s="245"/>
      <c r="H371" s="248">
        <v>16.155999999999999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147</v>
      </c>
      <c r="AU371" s="254" t="s">
        <v>84</v>
      </c>
      <c r="AV371" s="14" t="s">
        <v>84</v>
      </c>
      <c r="AW371" s="14" t="s">
        <v>36</v>
      </c>
      <c r="AX371" s="14" t="s">
        <v>74</v>
      </c>
      <c r="AY371" s="254" t="s">
        <v>135</v>
      </c>
    </row>
    <row r="372" s="15" customFormat="1">
      <c r="A372" s="15"/>
      <c r="B372" s="255"/>
      <c r="C372" s="256"/>
      <c r="D372" s="235" t="s">
        <v>147</v>
      </c>
      <c r="E372" s="257" t="s">
        <v>19</v>
      </c>
      <c r="F372" s="258" t="s">
        <v>152</v>
      </c>
      <c r="G372" s="256"/>
      <c r="H372" s="259">
        <v>16.155999999999999</v>
      </c>
      <c r="I372" s="260"/>
      <c r="J372" s="256"/>
      <c r="K372" s="256"/>
      <c r="L372" s="261"/>
      <c r="M372" s="262"/>
      <c r="N372" s="263"/>
      <c r="O372" s="263"/>
      <c r="P372" s="263"/>
      <c r="Q372" s="263"/>
      <c r="R372" s="263"/>
      <c r="S372" s="263"/>
      <c r="T372" s="264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5" t="s">
        <v>147</v>
      </c>
      <c r="AU372" s="265" t="s">
        <v>84</v>
      </c>
      <c r="AV372" s="15" t="s">
        <v>143</v>
      </c>
      <c r="AW372" s="15" t="s">
        <v>36</v>
      </c>
      <c r="AX372" s="15" t="s">
        <v>82</v>
      </c>
      <c r="AY372" s="265" t="s">
        <v>135</v>
      </c>
    </row>
    <row r="373" s="2" customFormat="1" ht="24.15" customHeight="1">
      <c r="A373" s="41"/>
      <c r="B373" s="42"/>
      <c r="C373" s="215" t="s">
        <v>638</v>
      </c>
      <c r="D373" s="215" t="s">
        <v>138</v>
      </c>
      <c r="E373" s="216" t="s">
        <v>970</v>
      </c>
      <c r="F373" s="217" t="s">
        <v>971</v>
      </c>
      <c r="G373" s="218" t="s">
        <v>270</v>
      </c>
      <c r="H373" s="219">
        <v>1.1539999999999999</v>
      </c>
      <c r="I373" s="220"/>
      <c r="J373" s="221">
        <f>ROUND(I373*H373,2)</f>
        <v>0</v>
      </c>
      <c r="K373" s="217" t="s">
        <v>142</v>
      </c>
      <c r="L373" s="47"/>
      <c r="M373" s="222" t="s">
        <v>19</v>
      </c>
      <c r="N373" s="223" t="s">
        <v>45</v>
      </c>
      <c r="O373" s="87"/>
      <c r="P373" s="224">
        <f>O373*H373</f>
        <v>0</v>
      </c>
      <c r="Q373" s="224">
        <v>0</v>
      </c>
      <c r="R373" s="224">
        <f>Q373*H373</f>
        <v>0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143</v>
      </c>
      <c r="AT373" s="226" t="s">
        <v>138</v>
      </c>
      <c r="AU373" s="226" t="s">
        <v>84</v>
      </c>
      <c r="AY373" s="20" t="s">
        <v>135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82</v>
      </c>
      <c r="BK373" s="227">
        <f>ROUND(I373*H373,2)</f>
        <v>0</v>
      </c>
      <c r="BL373" s="20" t="s">
        <v>143</v>
      </c>
      <c r="BM373" s="226" t="s">
        <v>1306</v>
      </c>
    </row>
    <row r="374" s="2" customFormat="1">
      <c r="A374" s="41"/>
      <c r="B374" s="42"/>
      <c r="C374" s="43"/>
      <c r="D374" s="228" t="s">
        <v>145</v>
      </c>
      <c r="E374" s="43"/>
      <c r="F374" s="229" t="s">
        <v>973</v>
      </c>
      <c r="G374" s="43"/>
      <c r="H374" s="43"/>
      <c r="I374" s="230"/>
      <c r="J374" s="43"/>
      <c r="K374" s="43"/>
      <c r="L374" s="47"/>
      <c r="M374" s="231"/>
      <c r="N374" s="232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145</v>
      </c>
      <c r="AU374" s="20" t="s">
        <v>84</v>
      </c>
    </row>
    <row r="375" s="12" customFormat="1" ht="22.8" customHeight="1">
      <c r="A375" s="12"/>
      <c r="B375" s="199"/>
      <c r="C375" s="200"/>
      <c r="D375" s="201" t="s">
        <v>73</v>
      </c>
      <c r="E375" s="213" t="s">
        <v>289</v>
      </c>
      <c r="F375" s="213" t="s">
        <v>290</v>
      </c>
      <c r="G375" s="200"/>
      <c r="H375" s="200"/>
      <c r="I375" s="203"/>
      <c r="J375" s="214">
        <f>BK375</f>
        <v>0</v>
      </c>
      <c r="K375" s="200"/>
      <c r="L375" s="205"/>
      <c r="M375" s="206"/>
      <c r="N375" s="207"/>
      <c r="O375" s="207"/>
      <c r="P375" s="208">
        <f>SUM(P376:P377)</f>
        <v>0</v>
      </c>
      <c r="Q375" s="207"/>
      <c r="R375" s="208">
        <f>SUM(R376:R377)</f>
        <v>0</v>
      </c>
      <c r="S375" s="207"/>
      <c r="T375" s="209">
        <f>SUM(T376:T377)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10" t="s">
        <v>82</v>
      </c>
      <c r="AT375" s="211" t="s">
        <v>73</v>
      </c>
      <c r="AU375" s="211" t="s">
        <v>82</v>
      </c>
      <c r="AY375" s="210" t="s">
        <v>135</v>
      </c>
      <c r="BK375" s="212">
        <f>SUM(BK376:BK377)</f>
        <v>0</v>
      </c>
    </row>
    <row r="376" s="2" customFormat="1" ht="24.15" customHeight="1">
      <c r="A376" s="41"/>
      <c r="B376" s="42"/>
      <c r="C376" s="215" t="s">
        <v>643</v>
      </c>
      <c r="D376" s="215" t="s">
        <v>138</v>
      </c>
      <c r="E376" s="216" t="s">
        <v>1307</v>
      </c>
      <c r="F376" s="217" t="s">
        <v>1308</v>
      </c>
      <c r="G376" s="218" t="s">
        <v>270</v>
      </c>
      <c r="H376" s="219">
        <v>3.4430000000000001</v>
      </c>
      <c r="I376" s="220"/>
      <c r="J376" s="221">
        <f>ROUND(I376*H376,2)</f>
        <v>0</v>
      </c>
      <c r="K376" s="217" t="s">
        <v>142</v>
      </c>
      <c r="L376" s="47"/>
      <c r="M376" s="222" t="s">
        <v>19</v>
      </c>
      <c r="N376" s="223" t="s">
        <v>45</v>
      </c>
      <c r="O376" s="87"/>
      <c r="P376" s="224">
        <f>O376*H376</f>
        <v>0</v>
      </c>
      <c r="Q376" s="224">
        <v>0</v>
      </c>
      <c r="R376" s="224">
        <f>Q376*H376</f>
        <v>0</v>
      </c>
      <c r="S376" s="224">
        <v>0</v>
      </c>
      <c r="T376" s="225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26" t="s">
        <v>143</v>
      </c>
      <c r="AT376" s="226" t="s">
        <v>138</v>
      </c>
      <c r="AU376" s="226" t="s">
        <v>84</v>
      </c>
      <c r="AY376" s="20" t="s">
        <v>135</v>
      </c>
      <c r="BE376" s="227">
        <f>IF(N376="základní",J376,0)</f>
        <v>0</v>
      </c>
      <c r="BF376" s="227">
        <f>IF(N376="snížená",J376,0)</f>
        <v>0</v>
      </c>
      <c r="BG376" s="227">
        <f>IF(N376="zákl. přenesená",J376,0)</f>
        <v>0</v>
      </c>
      <c r="BH376" s="227">
        <f>IF(N376="sníž. přenesená",J376,0)</f>
        <v>0</v>
      </c>
      <c r="BI376" s="227">
        <f>IF(N376="nulová",J376,0)</f>
        <v>0</v>
      </c>
      <c r="BJ376" s="20" t="s">
        <v>82</v>
      </c>
      <c r="BK376" s="227">
        <f>ROUND(I376*H376,2)</f>
        <v>0</v>
      </c>
      <c r="BL376" s="20" t="s">
        <v>143</v>
      </c>
      <c r="BM376" s="226" t="s">
        <v>1309</v>
      </c>
    </row>
    <row r="377" s="2" customFormat="1">
      <c r="A377" s="41"/>
      <c r="B377" s="42"/>
      <c r="C377" s="43"/>
      <c r="D377" s="228" t="s">
        <v>145</v>
      </c>
      <c r="E377" s="43"/>
      <c r="F377" s="229" t="s">
        <v>1310</v>
      </c>
      <c r="G377" s="43"/>
      <c r="H377" s="43"/>
      <c r="I377" s="230"/>
      <c r="J377" s="43"/>
      <c r="K377" s="43"/>
      <c r="L377" s="47"/>
      <c r="M377" s="231"/>
      <c r="N377" s="232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145</v>
      </c>
      <c r="AU377" s="20" t="s">
        <v>84</v>
      </c>
    </row>
    <row r="378" s="12" customFormat="1" ht="25.92" customHeight="1">
      <c r="A378" s="12"/>
      <c r="B378" s="199"/>
      <c r="C378" s="200"/>
      <c r="D378" s="201" t="s">
        <v>73</v>
      </c>
      <c r="E378" s="202" t="s">
        <v>296</v>
      </c>
      <c r="F378" s="202" t="s">
        <v>297</v>
      </c>
      <c r="G378" s="200"/>
      <c r="H378" s="200"/>
      <c r="I378" s="203"/>
      <c r="J378" s="204">
        <f>BK378</f>
        <v>0</v>
      </c>
      <c r="K378" s="200"/>
      <c r="L378" s="205"/>
      <c r="M378" s="206"/>
      <c r="N378" s="207"/>
      <c r="O378" s="207"/>
      <c r="P378" s="208">
        <f>P379</f>
        <v>0</v>
      </c>
      <c r="Q378" s="207"/>
      <c r="R378" s="208">
        <f>R379</f>
        <v>0.0045699999999999994</v>
      </c>
      <c r="S378" s="207"/>
      <c r="T378" s="209">
        <f>T379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10" t="s">
        <v>84</v>
      </c>
      <c r="AT378" s="211" t="s">
        <v>73</v>
      </c>
      <c r="AU378" s="211" t="s">
        <v>74</v>
      </c>
      <c r="AY378" s="210" t="s">
        <v>135</v>
      </c>
      <c r="BK378" s="212">
        <f>BK379</f>
        <v>0</v>
      </c>
    </row>
    <row r="379" s="12" customFormat="1" ht="22.8" customHeight="1">
      <c r="A379" s="12"/>
      <c r="B379" s="199"/>
      <c r="C379" s="200"/>
      <c r="D379" s="201" t="s">
        <v>73</v>
      </c>
      <c r="E379" s="213" t="s">
        <v>975</v>
      </c>
      <c r="F379" s="213" t="s">
        <v>976</v>
      </c>
      <c r="G379" s="200"/>
      <c r="H379" s="200"/>
      <c r="I379" s="203"/>
      <c r="J379" s="214">
        <f>BK379</f>
        <v>0</v>
      </c>
      <c r="K379" s="200"/>
      <c r="L379" s="205"/>
      <c r="M379" s="206"/>
      <c r="N379" s="207"/>
      <c r="O379" s="207"/>
      <c r="P379" s="208">
        <f>SUM(P380:P399)</f>
        <v>0</v>
      </c>
      <c r="Q379" s="207"/>
      <c r="R379" s="208">
        <f>SUM(R380:R399)</f>
        <v>0.0045699999999999994</v>
      </c>
      <c r="S379" s="207"/>
      <c r="T379" s="209">
        <f>SUM(T380:T399)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10" t="s">
        <v>84</v>
      </c>
      <c r="AT379" s="211" t="s">
        <v>73</v>
      </c>
      <c r="AU379" s="211" t="s">
        <v>82</v>
      </c>
      <c r="AY379" s="210" t="s">
        <v>135</v>
      </c>
      <c r="BK379" s="212">
        <f>SUM(BK380:BK399)</f>
        <v>0</v>
      </c>
    </row>
    <row r="380" s="2" customFormat="1" ht="16.5" customHeight="1">
      <c r="A380" s="41"/>
      <c r="B380" s="42"/>
      <c r="C380" s="215" t="s">
        <v>648</v>
      </c>
      <c r="D380" s="215" t="s">
        <v>138</v>
      </c>
      <c r="E380" s="216" t="s">
        <v>1311</v>
      </c>
      <c r="F380" s="217" t="s">
        <v>1312</v>
      </c>
      <c r="G380" s="218" t="s">
        <v>211</v>
      </c>
      <c r="H380" s="219">
        <v>3</v>
      </c>
      <c r="I380" s="220"/>
      <c r="J380" s="221">
        <f>ROUND(I380*H380,2)</f>
        <v>0</v>
      </c>
      <c r="K380" s="217" t="s">
        <v>142</v>
      </c>
      <c r="L380" s="47"/>
      <c r="M380" s="222" t="s">
        <v>19</v>
      </c>
      <c r="N380" s="223" t="s">
        <v>45</v>
      </c>
      <c r="O380" s="87"/>
      <c r="P380" s="224">
        <f>O380*H380</f>
        <v>0</v>
      </c>
      <c r="Q380" s="224">
        <v>0.00073999999999999999</v>
      </c>
      <c r="R380" s="224">
        <f>Q380*H380</f>
        <v>0.0022199999999999998</v>
      </c>
      <c r="S380" s="224">
        <v>0</v>
      </c>
      <c r="T380" s="225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26" t="s">
        <v>278</v>
      </c>
      <c r="AT380" s="226" t="s">
        <v>138</v>
      </c>
      <c r="AU380" s="226" t="s">
        <v>84</v>
      </c>
      <c r="AY380" s="20" t="s">
        <v>135</v>
      </c>
      <c r="BE380" s="227">
        <f>IF(N380="základní",J380,0)</f>
        <v>0</v>
      </c>
      <c r="BF380" s="227">
        <f>IF(N380="snížená",J380,0)</f>
        <v>0</v>
      </c>
      <c r="BG380" s="227">
        <f>IF(N380="zákl. přenesená",J380,0)</f>
        <v>0</v>
      </c>
      <c r="BH380" s="227">
        <f>IF(N380="sníž. přenesená",J380,0)</f>
        <v>0</v>
      </c>
      <c r="BI380" s="227">
        <f>IF(N380="nulová",J380,0)</f>
        <v>0</v>
      </c>
      <c r="BJ380" s="20" t="s">
        <v>82</v>
      </c>
      <c r="BK380" s="227">
        <f>ROUND(I380*H380,2)</f>
        <v>0</v>
      </c>
      <c r="BL380" s="20" t="s">
        <v>278</v>
      </c>
      <c r="BM380" s="226" t="s">
        <v>1313</v>
      </c>
    </row>
    <row r="381" s="2" customFormat="1">
      <c r="A381" s="41"/>
      <c r="B381" s="42"/>
      <c r="C381" s="43"/>
      <c r="D381" s="228" t="s">
        <v>145</v>
      </c>
      <c r="E381" s="43"/>
      <c r="F381" s="229" t="s">
        <v>1314</v>
      </c>
      <c r="G381" s="43"/>
      <c r="H381" s="43"/>
      <c r="I381" s="230"/>
      <c r="J381" s="43"/>
      <c r="K381" s="43"/>
      <c r="L381" s="47"/>
      <c r="M381" s="231"/>
      <c r="N381" s="232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145</v>
      </c>
      <c r="AU381" s="20" t="s">
        <v>84</v>
      </c>
    </row>
    <row r="382" s="13" customFormat="1">
      <c r="A382" s="13"/>
      <c r="B382" s="233"/>
      <c r="C382" s="234"/>
      <c r="D382" s="235" t="s">
        <v>147</v>
      </c>
      <c r="E382" s="236" t="s">
        <v>19</v>
      </c>
      <c r="F382" s="237" t="s">
        <v>1132</v>
      </c>
      <c r="G382" s="234"/>
      <c r="H382" s="236" t="s">
        <v>19</v>
      </c>
      <c r="I382" s="238"/>
      <c r="J382" s="234"/>
      <c r="K382" s="234"/>
      <c r="L382" s="239"/>
      <c r="M382" s="240"/>
      <c r="N382" s="241"/>
      <c r="O382" s="241"/>
      <c r="P382" s="241"/>
      <c r="Q382" s="241"/>
      <c r="R382" s="241"/>
      <c r="S382" s="241"/>
      <c r="T382" s="24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3" t="s">
        <v>147</v>
      </c>
      <c r="AU382" s="243" t="s">
        <v>84</v>
      </c>
      <c r="AV382" s="13" t="s">
        <v>82</v>
      </c>
      <c r="AW382" s="13" t="s">
        <v>36</v>
      </c>
      <c r="AX382" s="13" t="s">
        <v>74</v>
      </c>
      <c r="AY382" s="243" t="s">
        <v>135</v>
      </c>
    </row>
    <row r="383" s="14" customFormat="1">
      <c r="A383" s="14"/>
      <c r="B383" s="244"/>
      <c r="C383" s="245"/>
      <c r="D383" s="235" t="s">
        <v>147</v>
      </c>
      <c r="E383" s="246" t="s">
        <v>19</v>
      </c>
      <c r="F383" s="247" t="s">
        <v>1315</v>
      </c>
      <c r="G383" s="245"/>
      <c r="H383" s="248">
        <v>3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147</v>
      </c>
      <c r="AU383" s="254" t="s">
        <v>84</v>
      </c>
      <c r="AV383" s="14" t="s">
        <v>84</v>
      </c>
      <c r="AW383" s="14" t="s">
        <v>36</v>
      </c>
      <c r="AX383" s="14" t="s">
        <v>74</v>
      </c>
      <c r="AY383" s="254" t="s">
        <v>135</v>
      </c>
    </row>
    <row r="384" s="15" customFormat="1">
      <c r="A384" s="15"/>
      <c r="B384" s="255"/>
      <c r="C384" s="256"/>
      <c r="D384" s="235" t="s">
        <v>147</v>
      </c>
      <c r="E384" s="257" t="s">
        <v>19</v>
      </c>
      <c r="F384" s="258" t="s">
        <v>152</v>
      </c>
      <c r="G384" s="256"/>
      <c r="H384" s="259">
        <v>3</v>
      </c>
      <c r="I384" s="260"/>
      <c r="J384" s="256"/>
      <c r="K384" s="256"/>
      <c r="L384" s="261"/>
      <c r="M384" s="262"/>
      <c r="N384" s="263"/>
      <c r="O384" s="263"/>
      <c r="P384" s="263"/>
      <c r="Q384" s="263"/>
      <c r="R384" s="263"/>
      <c r="S384" s="263"/>
      <c r="T384" s="26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5" t="s">
        <v>147</v>
      </c>
      <c r="AU384" s="265" t="s">
        <v>84</v>
      </c>
      <c r="AV384" s="15" t="s">
        <v>143</v>
      </c>
      <c r="AW384" s="15" t="s">
        <v>36</v>
      </c>
      <c r="AX384" s="15" t="s">
        <v>82</v>
      </c>
      <c r="AY384" s="265" t="s">
        <v>135</v>
      </c>
    </row>
    <row r="385" s="2" customFormat="1" ht="16.5" customHeight="1">
      <c r="A385" s="41"/>
      <c r="B385" s="42"/>
      <c r="C385" s="215" t="s">
        <v>653</v>
      </c>
      <c r="D385" s="215" t="s">
        <v>138</v>
      </c>
      <c r="E385" s="216" t="s">
        <v>1316</v>
      </c>
      <c r="F385" s="217" t="s">
        <v>1317</v>
      </c>
      <c r="G385" s="218" t="s">
        <v>211</v>
      </c>
      <c r="H385" s="219">
        <v>5</v>
      </c>
      <c r="I385" s="220"/>
      <c r="J385" s="221">
        <f>ROUND(I385*H385,2)</f>
        <v>0</v>
      </c>
      <c r="K385" s="217" t="s">
        <v>142</v>
      </c>
      <c r="L385" s="47"/>
      <c r="M385" s="222" t="s">
        <v>19</v>
      </c>
      <c r="N385" s="223" t="s">
        <v>45</v>
      </c>
      <c r="O385" s="87"/>
      <c r="P385" s="224">
        <f>O385*H385</f>
        <v>0</v>
      </c>
      <c r="Q385" s="224">
        <v>0.00046999999999999999</v>
      </c>
      <c r="R385" s="224">
        <f>Q385*H385</f>
        <v>0.0023500000000000001</v>
      </c>
      <c r="S385" s="224">
        <v>0</v>
      </c>
      <c r="T385" s="225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26" t="s">
        <v>278</v>
      </c>
      <c r="AT385" s="226" t="s">
        <v>138</v>
      </c>
      <c r="AU385" s="226" t="s">
        <v>84</v>
      </c>
      <c r="AY385" s="20" t="s">
        <v>135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20" t="s">
        <v>82</v>
      </c>
      <c r="BK385" s="227">
        <f>ROUND(I385*H385,2)</f>
        <v>0</v>
      </c>
      <c r="BL385" s="20" t="s">
        <v>278</v>
      </c>
      <c r="BM385" s="226" t="s">
        <v>1318</v>
      </c>
    </row>
    <row r="386" s="2" customFormat="1">
      <c r="A386" s="41"/>
      <c r="B386" s="42"/>
      <c r="C386" s="43"/>
      <c r="D386" s="228" t="s">
        <v>145</v>
      </c>
      <c r="E386" s="43"/>
      <c r="F386" s="229" t="s">
        <v>1319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145</v>
      </c>
      <c r="AU386" s="20" t="s">
        <v>84</v>
      </c>
    </row>
    <row r="387" s="13" customFormat="1">
      <c r="A387" s="13"/>
      <c r="B387" s="233"/>
      <c r="C387" s="234"/>
      <c r="D387" s="235" t="s">
        <v>147</v>
      </c>
      <c r="E387" s="236" t="s">
        <v>19</v>
      </c>
      <c r="F387" s="237" t="s">
        <v>1132</v>
      </c>
      <c r="G387" s="234"/>
      <c r="H387" s="236" t="s">
        <v>19</v>
      </c>
      <c r="I387" s="238"/>
      <c r="J387" s="234"/>
      <c r="K387" s="234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147</v>
      </c>
      <c r="AU387" s="243" t="s">
        <v>84</v>
      </c>
      <c r="AV387" s="13" t="s">
        <v>82</v>
      </c>
      <c r="AW387" s="13" t="s">
        <v>36</v>
      </c>
      <c r="AX387" s="13" t="s">
        <v>74</v>
      </c>
      <c r="AY387" s="243" t="s">
        <v>135</v>
      </c>
    </row>
    <row r="388" s="14" customFormat="1">
      <c r="A388" s="14"/>
      <c r="B388" s="244"/>
      <c r="C388" s="245"/>
      <c r="D388" s="235" t="s">
        <v>147</v>
      </c>
      <c r="E388" s="246" t="s">
        <v>19</v>
      </c>
      <c r="F388" s="247" t="s">
        <v>1320</v>
      </c>
      <c r="G388" s="245"/>
      <c r="H388" s="248">
        <v>5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147</v>
      </c>
      <c r="AU388" s="254" t="s">
        <v>84</v>
      </c>
      <c r="AV388" s="14" t="s">
        <v>84</v>
      </c>
      <c r="AW388" s="14" t="s">
        <v>36</v>
      </c>
      <c r="AX388" s="14" t="s">
        <v>74</v>
      </c>
      <c r="AY388" s="254" t="s">
        <v>135</v>
      </c>
    </row>
    <row r="389" s="15" customFormat="1">
      <c r="A389" s="15"/>
      <c r="B389" s="255"/>
      <c r="C389" s="256"/>
      <c r="D389" s="235" t="s">
        <v>147</v>
      </c>
      <c r="E389" s="257" t="s">
        <v>19</v>
      </c>
      <c r="F389" s="258" t="s">
        <v>152</v>
      </c>
      <c r="G389" s="256"/>
      <c r="H389" s="259">
        <v>5</v>
      </c>
      <c r="I389" s="260"/>
      <c r="J389" s="256"/>
      <c r="K389" s="256"/>
      <c r="L389" s="261"/>
      <c r="M389" s="262"/>
      <c r="N389" s="263"/>
      <c r="O389" s="263"/>
      <c r="P389" s="263"/>
      <c r="Q389" s="263"/>
      <c r="R389" s="263"/>
      <c r="S389" s="263"/>
      <c r="T389" s="26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5" t="s">
        <v>147</v>
      </c>
      <c r="AU389" s="265" t="s">
        <v>84</v>
      </c>
      <c r="AV389" s="15" t="s">
        <v>143</v>
      </c>
      <c r="AW389" s="15" t="s">
        <v>36</v>
      </c>
      <c r="AX389" s="15" t="s">
        <v>82</v>
      </c>
      <c r="AY389" s="265" t="s">
        <v>135</v>
      </c>
    </row>
    <row r="390" s="2" customFormat="1" ht="16.5" customHeight="1">
      <c r="A390" s="41"/>
      <c r="B390" s="42"/>
      <c r="C390" s="215" t="s">
        <v>658</v>
      </c>
      <c r="D390" s="215" t="s">
        <v>138</v>
      </c>
      <c r="E390" s="216" t="s">
        <v>1321</v>
      </c>
      <c r="F390" s="217" t="s">
        <v>1322</v>
      </c>
      <c r="G390" s="218" t="s">
        <v>211</v>
      </c>
      <c r="H390" s="219">
        <v>8</v>
      </c>
      <c r="I390" s="220"/>
      <c r="J390" s="221">
        <f>ROUND(I390*H390,2)</f>
        <v>0</v>
      </c>
      <c r="K390" s="217" t="s">
        <v>142</v>
      </c>
      <c r="L390" s="47"/>
      <c r="M390" s="222" t="s">
        <v>19</v>
      </c>
      <c r="N390" s="223" t="s">
        <v>45</v>
      </c>
      <c r="O390" s="87"/>
      <c r="P390" s="224">
        <f>O390*H390</f>
        <v>0</v>
      </c>
      <c r="Q390" s="224">
        <v>0</v>
      </c>
      <c r="R390" s="224">
        <f>Q390*H390</f>
        <v>0</v>
      </c>
      <c r="S390" s="224">
        <v>0</v>
      </c>
      <c r="T390" s="225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26" t="s">
        <v>278</v>
      </c>
      <c r="AT390" s="226" t="s">
        <v>138</v>
      </c>
      <c r="AU390" s="226" t="s">
        <v>84</v>
      </c>
      <c r="AY390" s="20" t="s">
        <v>135</v>
      </c>
      <c r="BE390" s="227">
        <f>IF(N390="základní",J390,0)</f>
        <v>0</v>
      </c>
      <c r="BF390" s="227">
        <f>IF(N390="snížená",J390,0)</f>
        <v>0</v>
      </c>
      <c r="BG390" s="227">
        <f>IF(N390="zákl. přenesená",J390,0)</f>
        <v>0</v>
      </c>
      <c r="BH390" s="227">
        <f>IF(N390="sníž. přenesená",J390,0)</f>
        <v>0</v>
      </c>
      <c r="BI390" s="227">
        <f>IF(N390="nulová",J390,0)</f>
        <v>0</v>
      </c>
      <c r="BJ390" s="20" t="s">
        <v>82</v>
      </c>
      <c r="BK390" s="227">
        <f>ROUND(I390*H390,2)</f>
        <v>0</v>
      </c>
      <c r="BL390" s="20" t="s">
        <v>278</v>
      </c>
      <c r="BM390" s="226" t="s">
        <v>1323</v>
      </c>
    </row>
    <row r="391" s="2" customFormat="1">
      <c r="A391" s="41"/>
      <c r="B391" s="42"/>
      <c r="C391" s="43"/>
      <c r="D391" s="228" t="s">
        <v>145</v>
      </c>
      <c r="E391" s="43"/>
      <c r="F391" s="229" t="s">
        <v>1324</v>
      </c>
      <c r="G391" s="43"/>
      <c r="H391" s="43"/>
      <c r="I391" s="230"/>
      <c r="J391" s="43"/>
      <c r="K391" s="43"/>
      <c r="L391" s="47"/>
      <c r="M391" s="231"/>
      <c r="N391" s="232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145</v>
      </c>
      <c r="AU391" s="20" t="s">
        <v>84</v>
      </c>
    </row>
    <row r="392" s="13" customFormat="1">
      <c r="A392" s="13"/>
      <c r="B392" s="233"/>
      <c r="C392" s="234"/>
      <c r="D392" s="235" t="s">
        <v>147</v>
      </c>
      <c r="E392" s="236" t="s">
        <v>19</v>
      </c>
      <c r="F392" s="237" t="s">
        <v>1132</v>
      </c>
      <c r="G392" s="234"/>
      <c r="H392" s="236" t="s">
        <v>19</v>
      </c>
      <c r="I392" s="238"/>
      <c r="J392" s="234"/>
      <c r="K392" s="234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147</v>
      </c>
      <c r="AU392" s="243" t="s">
        <v>84</v>
      </c>
      <c r="AV392" s="13" t="s">
        <v>82</v>
      </c>
      <c r="AW392" s="13" t="s">
        <v>36</v>
      </c>
      <c r="AX392" s="13" t="s">
        <v>74</v>
      </c>
      <c r="AY392" s="243" t="s">
        <v>135</v>
      </c>
    </row>
    <row r="393" s="14" customFormat="1">
      <c r="A393" s="14"/>
      <c r="B393" s="244"/>
      <c r="C393" s="245"/>
      <c r="D393" s="235" t="s">
        <v>147</v>
      </c>
      <c r="E393" s="246" t="s">
        <v>19</v>
      </c>
      <c r="F393" s="247" t="s">
        <v>1315</v>
      </c>
      <c r="G393" s="245"/>
      <c r="H393" s="248">
        <v>3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4" t="s">
        <v>147</v>
      </c>
      <c r="AU393" s="254" t="s">
        <v>84</v>
      </c>
      <c r="AV393" s="14" t="s">
        <v>84</v>
      </c>
      <c r="AW393" s="14" t="s">
        <v>36</v>
      </c>
      <c r="AX393" s="14" t="s">
        <v>74</v>
      </c>
      <c r="AY393" s="254" t="s">
        <v>135</v>
      </c>
    </row>
    <row r="394" s="16" customFormat="1">
      <c r="A394" s="16"/>
      <c r="B394" s="266"/>
      <c r="C394" s="267"/>
      <c r="D394" s="235" t="s">
        <v>147</v>
      </c>
      <c r="E394" s="268" t="s">
        <v>19</v>
      </c>
      <c r="F394" s="269" t="s">
        <v>251</v>
      </c>
      <c r="G394" s="267"/>
      <c r="H394" s="270">
        <v>3</v>
      </c>
      <c r="I394" s="271"/>
      <c r="J394" s="267"/>
      <c r="K394" s="267"/>
      <c r="L394" s="272"/>
      <c r="M394" s="273"/>
      <c r="N394" s="274"/>
      <c r="O394" s="274"/>
      <c r="P394" s="274"/>
      <c r="Q394" s="274"/>
      <c r="R394" s="274"/>
      <c r="S394" s="274"/>
      <c r="T394" s="275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T394" s="276" t="s">
        <v>147</v>
      </c>
      <c r="AU394" s="276" t="s">
        <v>84</v>
      </c>
      <c r="AV394" s="16" t="s">
        <v>157</v>
      </c>
      <c r="AW394" s="16" t="s">
        <v>36</v>
      </c>
      <c r="AX394" s="16" t="s">
        <v>74</v>
      </c>
      <c r="AY394" s="276" t="s">
        <v>135</v>
      </c>
    </row>
    <row r="395" s="14" customFormat="1">
      <c r="A395" s="14"/>
      <c r="B395" s="244"/>
      <c r="C395" s="245"/>
      <c r="D395" s="235" t="s">
        <v>147</v>
      </c>
      <c r="E395" s="246" t="s">
        <v>19</v>
      </c>
      <c r="F395" s="247" t="s">
        <v>1320</v>
      </c>
      <c r="G395" s="245"/>
      <c r="H395" s="248">
        <v>5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147</v>
      </c>
      <c r="AU395" s="254" t="s">
        <v>84</v>
      </c>
      <c r="AV395" s="14" t="s">
        <v>84</v>
      </c>
      <c r="AW395" s="14" t="s">
        <v>36</v>
      </c>
      <c r="AX395" s="14" t="s">
        <v>74</v>
      </c>
      <c r="AY395" s="254" t="s">
        <v>135</v>
      </c>
    </row>
    <row r="396" s="16" customFormat="1">
      <c r="A396" s="16"/>
      <c r="B396" s="266"/>
      <c r="C396" s="267"/>
      <c r="D396" s="235" t="s">
        <v>147</v>
      </c>
      <c r="E396" s="268" t="s">
        <v>19</v>
      </c>
      <c r="F396" s="269" t="s">
        <v>251</v>
      </c>
      <c r="G396" s="267"/>
      <c r="H396" s="270">
        <v>5</v>
      </c>
      <c r="I396" s="271"/>
      <c r="J396" s="267"/>
      <c r="K396" s="267"/>
      <c r="L396" s="272"/>
      <c r="M396" s="273"/>
      <c r="N396" s="274"/>
      <c r="O396" s="274"/>
      <c r="P396" s="274"/>
      <c r="Q396" s="274"/>
      <c r="R396" s="274"/>
      <c r="S396" s="274"/>
      <c r="T396" s="275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T396" s="276" t="s">
        <v>147</v>
      </c>
      <c r="AU396" s="276" t="s">
        <v>84</v>
      </c>
      <c r="AV396" s="16" t="s">
        <v>157</v>
      </c>
      <c r="AW396" s="16" t="s">
        <v>36</v>
      </c>
      <c r="AX396" s="16" t="s">
        <v>74</v>
      </c>
      <c r="AY396" s="276" t="s">
        <v>135</v>
      </c>
    </row>
    <row r="397" s="15" customFormat="1">
      <c r="A397" s="15"/>
      <c r="B397" s="255"/>
      <c r="C397" s="256"/>
      <c r="D397" s="235" t="s">
        <v>147</v>
      </c>
      <c r="E397" s="257" t="s">
        <v>19</v>
      </c>
      <c r="F397" s="258" t="s">
        <v>152</v>
      </c>
      <c r="G397" s="256"/>
      <c r="H397" s="259">
        <v>8</v>
      </c>
      <c r="I397" s="260"/>
      <c r="J397" s="256"/>
      <c r="K397" s="256"/>
      <c r="L397" s="261"/>
      <c r="M397" s="262"/>
      <c r="N397" s="263"/>
      <c r="O397" s="263"/>
      <c r="P397" s="263"/>
      <c r="Q397" s="263"/>
      <c r="R397" s="263"/>
      <c r="S397" s="263"/>
      <c r="T397" s="264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5" t="s">
        <v>147</v>
      </c>
      <c r="AU397" s="265" t="s">
        <v>84</v>
      </c>
      <c r="AV397" s="15" t="s">
        <v>143</v>
      </c>
      <c r="AW397" s="15" t="s">
        <v>36</v>
      </c>
      <c r="AX397" s="15" t="s">
        <v>82</v>
      </c>
      <c r="AY397" s="265" t="s">
        <v>135</v>
      </c>
    </row>
    <row r="398" s="2" customFormat="1" ht="24.15" customHeight="1">
      <c r="A398" s="41"/>
      <c r="B398" s="42"/>
      <c r="C398" s="215" t="s">
        <v>663</v>
      </c>
      <c r="D398" s="215" t="s">
        <v>138</v>
      </c>
      <c r="E398" s="216" t="s">
        <v>981</v>
      </c>
      <c r="F398" s="217" t="s">
        <v>982</v>
      </c>
      <c r="G398" s="218" t="s">
        <v>270</v>
      </c>
      <c r="H398" s="219">
        <v>0.0050000000000000001</v>
      </c>
      <c r="I398" s="220"/>
      <c r="J398" s="221">
        <f>ROUND(I398*H398,2)</f>
        <v>0</v>
      </c>
      <c r="K398" s="217" t="s">
        <v>142</v>
      </c>
      <c r="L398" s="47"/>
      <c r="M398" s="222" t="s">
        <v>19</v>
      </c>
      <c r="N398" s="223" t="s">
        <v>45</v>
      </c>
      <c r="O398" s="87"/>
      <c r="P398" s="224">
        <f>O398*H398</f>
        <v>0</v>
      </c>
      <c r="Q398" s="224">
        <v>0</v>
      </c>
      <c r="R398" s="224">
        <f>Q398*H398</f>
        <v>0</v>
      </c>
      <c r="S398" s="224">
        <v>0</v>
      </c>
      <c r="T398" s="225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26" t="s">
        <v>278</v>
      </c>
      <c r="AT398" s="226" t="s">
        <v>138</v>
      </c>
      <c r="AU398" s="226" t="s">
        <v>84</v>
      </c>
      <c r="AY398" s="20" t="s">
        <v>135</v>
      </c>
      <c r="BE398" s="227">
        <f>IF(N398="základní",J398,0)</f>
        <v>0</v>
      </c>
      <c r="BF398" s="227">
        <f>IF(N398="snížená",J398,0)</f>
        <v>0</v>
      </c>
      <c r="BG398" s="227">
        <f>IF(N398="zákl. přenesená",J398,0)</f>
        <v>0</v>
      </c>
      <c r="BH398" s="227">
        <f>IF(N398="sníž. přenesená",J398,0)</f>
        <v>0</v>
      </c>
      <c r="BI398" s="227">
        <f>IF(N398="nulová",J398,0)</f>
        <v>0</v>
      </c>
      <c r="BJ398" s="20" t="s">
        <v>82</v>
      </c>
      <c r="BK398" s="227">
        <f>ROUND(I398*H398,2)</f>
        <v>0</v>
      </c>
      <c r="BL398" s="20" t="s">
        <v>278</v>
      </c>
      <c r="BM398" s="226" t="s">
        <v>1325</v>
      </c>
    </row>
    <row r="399" s="2" customFormat="1">
      <c r="A399" s="41"/>
      <c r="B399" s="42"/>
      <c r="C399" s="43"/>
      <c r="D399" s="228" t="s">
        <v>145</v>
      </c>
      <c r="E399" s="43"/>
      <c r="F399" s="229" t="s">
        <v>984</v>
      </c>
      <c r="G399" s="43"/>
      <c r="H399" s="43"/>
      <c r="I399" s="230"/>
      <c r="J399" s="43"/>
      <c r="K399" s="43"/>
      <c r="L399" s="47"/>
      <c r="M399" s="231"/>
      <c r="N399" s="232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145</v>
      </c>
      <c r="AU399" s="20" t="s">
        <v>84</v>
      </c>
    </row>
    <row r="400" s="12" customFormat="1" ht="25.92" customHeight="1">
      <c r="A400" s="12"/>
      <c r="B400" s="199"/>
      <c r="C400" s="200"/>
      <c r="D400" s="201" t="s">
        <v>73</v>
      </c>
      <c r="E400" s="202" t="s">
        <v>339</v>
      </c>
      <c r="F400" s="202" t="s">
        <v>340</v>
      </c>
      <c r="G400" s="200"/>
      <c r="H400" s="200"/>
      <c r="I400" s="203"/>
      <c r="J400" s="204">
        <f>BK400</f>
        <v>0</v>
      </c>
      <c r="K400" s="200"/>
      <c r="L400" s="205"/>
      <c r="M400" s="206"/>
      <c r="N400" s="207"/>
      <c r="O400" s="207"/>
      <c r="P400" s="208">
        <f>P401</f>
        <v>0</v>
      </c>
      <c r="Q400" s="207"/>
      <c r="R400" s="208">
        <f>R401</f>
        <v>0</v>
      </c>
      <c r="S400" s="207"/>
      <c r="T400" s="209">
        <f>T401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10" t="s">
        <v>174</v>
      </c>
      <c r="AT400" s="211" t="s">
        <v>73</v>
      </c>
      <c r="AU400" s="211" t="s">
        <v>74</v>
      </c>
      <c r="AY400" s="210" t="s">
        <v>135</v>
      </c>
      <c r="BK400" s="212">
        <f>BK401</f>
        <v>0</v>
      </c>
    </row>
    <row r="401" s="2" customFormat="1" ht="16.5" customHeight="1">
      <c r="A401" s="41"/>
      <c r="B401" s="42"/>
      <c r="C401" s="215" t="s">
        <v>667</v>
      </c>
      <c r="D401" s="215" t="s">
        <v>138</v>
      </c>
      <c r="E401" s="216" t="s">
        <v>1121</v>
      </c>
      <c r="F401" s="217" t="s">
        <v>343</v>
      </c>
      <c r="G401" s="218" t="s">
        <v>344</v>
      </c>
      <c r="H401" s="277"/>
      <c r="I401" s="220"/>
      <c r="J401" s="221">
        <f>ROUND(I401*H401,2)</f>
        <v>0</v>
      </c>
      <c r="K401" s="217" t="s">
        <v>19</v>
      </c>
      <c r="L401" s="47"/>
      <c r="M401" s="278" t="s">
        <v>19</v>
      </c>
      <c r="N401" s="279" t="s">
        <v>45</v>
      </c>
      <c r="O401" s="280"/>
      <c r="P401" s="281">
        <f>O401*H401</f>
        <v>0</v>
      </c>
      <c r="Q401" s="281">
        <v>0</v>
      </c>
      <c r="R401" s="281">
        <f>Q401*H401</f>
        <v>0</v>
      </c>
      <c r="S401" s="281">
        <v>0</v>
      </c>
      <c r="T401" s="282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26" t="s">
        <v>143</v>
      </c>
      <c r="AT401" s="226" t="s">
        <v>138</v>
      </c>
      <c r="AU401" s="226" t="s">
        <v>82</v>
      </c>
      <c r="AY401" s="20" t="s">
        <v>135</v>
      </c>
      <c r="BE401" s="227">
        <f>IF(N401="základní",J401,0)</f>
        <v>0</v>
      </c>
      <c r="BF401" s="227">
        <f>IF(N401="snížená",J401,0)</f>
        <v>0</v>
      </c>
      <c r="BG401" s="227">
        <f>IF(N401="zákl. přenesená",J401,0)</f>
        <v>0</v>
      </c>
      <c r="BH401" s="227">
        <f>IF(N401="sníž. přenesená",J401,0)</f>
        <v>0</v>
      </c>
      <c r="BI401" s="227">
        <f>IF(N401="nulová",J401,0)</f>
        <v>0</v>
      </c>
      <c r="BJ401" s="20" t="s">
        <v>82</v>
      </c>
      <c r="BK401" s="227">
        <f>ROUND(I401*H401,2)</f>
        <v>0</v>
      </c>
      <c r="BL401" s="20" t="s">
        <v>143</v>
      </c>
      <c r="BM401" s="226" t="s">
        <v>1326</v>
      </c>
    </row>
    <row r="402" s="2" customFormat="1" ht="6.96" customHeight="1">
      <c r="A402" s="41"/>
      <c r="B402" s="62"/>
      <c r="C402" s="63"/>
      <c r="D402" s="63"/>
      <c r="E402" s="63"/>
      <c r="F402" s="63"/>
      <c r="G402" s="63"/>
      <c r="H402" s="63"/>
      <c r="I402" s="63"/>
      <c r="J402" s="63"/>
      <c r="K402" s="63"/>
      <c r="L402" s="47"/>
      <c r="M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</sheetData>
  <sheetProtection sheet="1" autoFilter="0" formatColumns="0" formatRows="0" objects="1" scenarios="1" spinCount="100000" saltValue="+dhvaXRJl1n3vh5gy2Kt1BTEDMQDQfC0anvQPYopO/S49hKjVHg8hd4tlpaEUPsU/ZVTWX7UiFVyxyJqQ+e3wg==" hashValue="TWrL2EHE8viikIRVp5NqCbGbINi3lPlBMTlfLxN2EF0iViz1Z8jkrKb/vBJPwJS53ACVj4e/rwO3QYk8tF2DpQ==" algorithmName="SHA-512" password="CC35"/>
  <autoFilter ref="C95:K4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6_01/139711111"/>
    <hyperlink ref="F108" r:id="rId2" display="https://podminky.urs.cz/item/CS_URS_2026_01/162211311"/>
    <hyperlink ref="F121" r:id="rId3" display="https://podminky.urs.cz/item/CS_URS_2026_01/162751117"/>
    <hyperlink ref="F134" r:id="rId4" display="https://podminky.urs.cz/item/CS_URS_2026_01/162751119"/>
    <hyperlink ref="F138" r:id="rId5" display="https://podminky.urs.cz/item/CS_URS_2026_01/167111101"/>
    <hyperlink ref="F151" r:id="rId6" display="https://podminky.urs.cz/item/CS_URS_2026_01/171201221"/>
    <hyperlink ref="F165" r:id="rId7" display="https://podminky.urs.cz/item/CS_URS_2026_01/171251201"/>
    <hyperlink ref="F178" r:id="rId8" display="https://podminky.urs.cz/item/CS_URS_2026_01/174111102"/>
    <hyperlink ref="F191" r:id="rId9" display="https://podminky.urs.cz/item/CS_URS_2026_01/175111101"/>
    <hyperlink ref="F208" r:id="rId10" display="https://podminky.urs.cz/item/CS_URS_2026_01/451573111"/>
    <hyperlink ref="F217" r:id="rId11" display="https://podminky.urs.cz/item/CS_URS_2026_01/631312141"/>
    <hyperlink ref="F226" r:id="rId12" display="https://podminky.urs.cz/item/CS_URS_2026_01/871263120"/>
    <hyperlink ref="F236" r:id="rId13" display="https://podminky.urs.cz/item/CS_URS_2026_01/871273120"/>
    <hyperlink ref="F246" r:id="rId14" display="https://podminky.urs.cz/item/CS_URS_2026_01/871313120"/>
    <hyperlink ref="F256" r:id="rId15" display="https://podminky.urs.cz/item/CS_URS_2026_01/877260310"/>
    <hyperlink ref="F265" r:id="rId16" display="https://podminky.urs.cz/item/CS_URS_2026_01/877260320"/>
    <hyperlink ref="F274" r:id="rId17" display="https://podminky.urs.cz/item/CS_URS_2026_01/877260340"/>
    <hyperlink ref="F283" r:id="rId18" display="https://podminky.urs.cz/item/CS_URS_2026_01/877270320"/>
    <hyperlink ref="F292" r:id="rId19" display="https://podminky.urs.cz/item/CS_URS_2026_01/877310310"/>
    <hyperlink ref="F301" r:id="rId20" display="https://podminky.urs.cz/item/CS_URS_2026_01/877310320"/>
    <hyperlink ref="F310" r:id="rId21" display="https://podminky.urs.cz/item/CS_URS_2026_01/877310330"/>
    <hyperlink ref="F319" r:id="rId22" display="https://podminky.urs.cz/item/CS_URS_2026_01/892271111"/>
    <hyperlink ref="F330" r:id="rId23" display="https://podminky.urs.cz/item/CS_URS_2026_01/965042231"/>
    <hyperlink ref="F338" r:id="rId24" display="https://podminky.urs.cz/item/CS_URS_2026_01/965049111"/>
    <hyperlink ref="F346" r:id="rId25" display="https://podminky.urs.cz/item/CS_URS_2026_01/974031153"/>
    <hyperlink ref="F352" r:id="rId26" display="https://podminky.urs.cz/item/CS_URS_2026_01/977151124"/>
    <hyperlink ref="F357" r:id="rId27" display="https://podminky.urs.cz/item/CS_URS_2026_01/977312113"/>
    <hyperlink ref="F366" r:id="rId28" display="https://podminky.urs.cz/item/CS_URS_2026_01/997013211"/>
    <hyperlink ref="F368" r:id="rId29" display="https://podminky.urs.cz/item/CS_URS_2026_01/997013501"/>
    <hyperlink ref="F370" r:id="rId30" display="https://podminky.urs.cz/item/CS_URS_2026_01/997013509"/>
    <hyperlink ref="F374" r:id="rId31" display="https://podminky.urs.cz/item/CS_URS_2026_01/997013602"/>
    <hyperlink ref="F377" r:id="rId32" display="https://podminky.urs.cz/item/CS_URS_2026_01/998276101"/>
    <hyperlink ref="F381" r:id="rId33" display="https://podminky.urs.cz/item/CS_URS_2026_01/721173604"/>
    <hyperlink ref="F386" r:id="rId34" display="https://podminky.urs.cz/item/CS_URS_2026_01/721173723"/>
    <hyperlink ref="F391" r:id="rId35" display="https://podminky.urs.cz/item/CS_URS_2026_01/721290111"/>
    <hyperlink ref="F399" r:id="rId36" display="https://podminky.urs.cz/item/CS_URS_2026_01/998721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84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sociálního zařízení hasičské zbrojnice Lhota u Choryně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944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945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1327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30. 1. 2026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30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32</v>
      </c>
      <c r="E22" s="41"/>
      <c r="F22" s="41"/>
      <c r="G22" s="41"/>
      <c r="H22" s="41"/>
      <c r="I22" s="145" t="s">
        <v>26</v>
      </c>
      <c r="J22" s="136" t="s">
        <v>33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34</v>
      </c>
      <c r="F23" s="41"/>
      <c r="G23" s="41"/>
      <c r="H23" s="41"/>
      <c r="I23" s="145" t="s">
        <v>29</v>
      </c>
      <c r="J23" s="136" t="s">
        <v>35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37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38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40</v>
      </c>
      <c r="E32" s="41"/>
      <c r="F32" s="41"/>
      <c r="G32" s="41"/>
      <c r="H32" s="41"/>
      <c r="I32" s="41"/>
      <c r="J32" s="156">
        <f>ROUND(J87,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42</v>
      </c>
      <c r="G34" s="41"/>
      <c r="H34" s="41"/>
      <c r="I34" s="157" t="s">
        <v>41</v>
      </c>
      <c r="J34" s="157" t="s">
        <v>43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44</v>
      </c>
      <c r="E35" s="145" t="s">
        <v>45</v>
      </c>
      <c r="F35" s="159">
        <f>ROUND((SUM(BE87:BE119)),  2)</f>
        <v>0</v>
      </c>
      <c r="G35" s="41"/>
      <c r="H35" s="41"/>
      <c r="I35" s="160">
        <v>0.20999999999999999</v>
      </c>
      <c r="J35" s="159">
        <f>ROUND(((SUM(BE87:BE119))*I35),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46</v>
      </c>
      <c r="F36" s="159">
        <f>ROUND((SUM(BF87:BF119)),  2)</f>
        <v>0</v>
      </c>
      <c r="G36" s="41"/>
      <c r="H36" s="41"/>
      <c r="I36" s="160">
        <v>0.12</v>
      </c>
      <c r="J36" s="159">
        <f>ROUND(((SUM(BF87:BF119))*I36),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ROUND((SUM(BG87:BG119)),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48</v>
      </c>
      <c r="F38" s="159">
        <f>ROUND((SUM(BH87:BH119)),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49</v>
      </c>
      <c r="F39" s="159">
        <f>ROUND((SUM(BI87:BI119)),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50</v>
      </c>
      <c r="E41" s="163"/>
      <c r="F41" s="163"/>
      <c r="G41" s="164" t="s">
        <v>51</v>
      </c>
      <c r="H41" s="165" t="s">
        <v>52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Rekonstrukce sociálního zařízení hasičské zbrojnice Lhota u Choryně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944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945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033 - Vzduchotechnika - odvětrání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30. 1. 2026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Město Valašské Meziříčí, Náměstí 7/5,757 01 VM</v>
      </c>
      <c r="G58" s="43"/>
      <c r="H58" s="43"/>
      <c r="I58" s="35" t="s">
        <v>32</v>
      </c>
      <c r="J58" s="39" t="str">
        <f>E23</f>
        <v>TYKO atelier,Kouty 1413, Valašské Meziříčí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30</v>
      </c>
      <c r="D59" s="43"/>
      <c r="E59" s="43"/>
      <c r="F59" s="30" t="str">
        <f>IF(E20="","",E20)</f>
        <v>Vyplň údaj</v>
      </c>
      <c r="G59" s="43"/>
      <c r="H59" s="43"/>
      <c r="I59" s="35" t="s">
        <v>37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108</v>
      </c>
      <c r="D61" s="174"/>
      <c r="E61" s="174"/>
      <c r="F61" s="174"/>
      <c r="G61" s="174"/>
      <c r="H61" s="174"/>
      <c r="I61" s="174"/>
      <c r="J61" s="175" t="s">
        <v>109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72</v>
      </c>
      <c r="D63" s="43"/>
      <c r="E63" s="43"/>
      <c r="F63" s="43"/>
      <c r="G63" s="43"/>
      <c r="H63" s="43"/>
      <c r="I63" s="43"/>
      <c r="J63" s="105">
        <f>J87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110</v>
      </c>
    </row>
    <row r="64" s="9" customFormat="1" ht="24.96" customHeight="1">
      <c r="A64" s="9"/>
      <c r="B64" s="177"/>
      <c r="C64" s="178"/>
      <c r="D64" s="179" t="s">
        <v>115</v>
      </c>
      <c r="E64" s="180"/>
      <c r="F64" s="180"/>
      <c r="G64" s="180"/>
      <c r="H64" s="180"/>
      <c r="I64" s="180"/>
      <c r="J64" s="181">
        <f>J88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1328</v>
      </c>
      <c r="E65" s="185"/>
      <c r="F65" s="185"/>
      <c r="G65" s="185"/>
      <c r="H65" s="185"/>
      <c r="I65" s="185"/>
      <c r="J65" s="186">
        <f>J89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120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72" t="str">
        <f>E7</f>
        <v>Rekonstrukce sociálního zařízení hasičské zbrojnice Lhota u Choryně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1" customFormat="1" ht="12" customHeight="1">
      <c r="B76" s="24"/>
      <c r="C76" s="35" t="s">
        <v>105</v>
      </c>
      <c r="D76" s="25"/>
      <c r="E76" s="25"/>
      <c r="F76" s="25"/>
      <c r="G76" s="25"/>
      <c r="H76" s="25"/>
      <c r="I76" s="25"/>
      <c r="J76" s="25"/>
      <c r="K76" s="25"/>
      <c r="L76" s="23"/>
    </row>
    <row r="77" s="2" customFormat="1" ht="16.5" customHeight="1">
      <c r="A77" s="41"/>
      <c r="B77" s="42"/>
      <c r="C77" s="43"/>
      <c r="D77" s="43"/>
      <c r="E77" s="172" t="s">
        <v>944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945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E11</f>
        <v>033 - Vzduchotechnika - odvětrání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F14</f>
        <v xml:space="preserve"> </v>
      </c>
      <c r="G81" s="43"/>
      <c r="H81" s="43"/>
      <c r="I81" s="35" t="s">
        <v>23</v>
      </c>
      <c r="J81" s="75" t="str">
        <f>IF(J14="","",J14)</f>
        <v>30. 1. 2026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40.05" customHeight="1">
      <c r="A83" s="41"/>
      <c r="B83" s="42"/>
      <c r="C83" s="35" t="s">
        <v>25</v>
      </c>
      <c r="D83" s="43"/>
      <c r="E83" s="43"/>
      <c r="F83" s="30" t="str">
        <f>E17</f>
        <v>Město Valašské Meziříčí, Náměstí 7/5,757 01 VM</v>
      </c>
      <c r="G83" s="43"/>
      <c r="H83" s="43"/>
      <c r="I83" s="35" t="s">
        <v>32</v>
      </c>
      <c r="J83" s="39" t="str">
        <f>E23</f>
        <v>TYKO atelier,Kouty 1413, Valašské Meziříčí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30</v>
      </c>
      <c r="D84" s="43"/>
      <c r="E84" s="43"/>
      <c r="F84" s="30" t="str">
        <f>IF(E20="","",E20)</f>
        <v>Vyplň údaj</v>
      </c>
      <c r="G84" s="43"/>
      <c r="H84" s="43"/>
      <c r="I84" s="35" t="s">
        <v>37</v>
      </c>
      <c r="J84" s="39" t="str">
        <f>E26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8"/>
      <c r="B86" s="189"/>
      <c r="C86" s="190" t="s">
        <v>121</v>
      </c>
      <c r="D86" s="191" t="s">
        <v>59</v>
      </c>
      <c r="E86" s="191" t="s">
        <v>55</v>
      </c>
      <c r="F86" s="191" t="s">
        <v>56</v>
      </c>
      <c r="G86" s="191" t="s">
        <v>122</v>
      </c>
      <c r="H86" s="191" t="s">
        <v>123</v>
      </c>
      <c r="I86" s="191" t="s">
        <v>124</v>
      </c>
      <c r="J86" s="191" t="s">
        <v>109</v>
      </c>
      <c r="K86" s="192" t="s">
        <v>125</v>
      </c>
      <c r="L86" s="193"/>
      <c r="M86" s="95" t="s">
        <v>19</v>
      </c>
      <c r="N86" s="96" t="s">
        <v>44</v>
      </c>
      <c r="O86" s="96" t="s">
        <v>126</v>
      </c>
      <c r="P86" s="96" t="s">
        <v>127</v>
      </c>
      <c r="Q86" s="96" t="s">
        <v>128</v>
      </c>
      <c r="R86" s="96" t="s">
        <v>129</v>
      </c>
      <c r="S86" s="96" t="s">
        <v>130</v>
      </c>
      <c r="T86" s="97" t="s">
        <v>131</v>
      </c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</row>
    <row r="87" s="2" customFormat="1" ht="22.8" customHeight="1">
      <c r="A87" s="41"/>
      <c r="B87" s="42"/>
      <c r="C87" s="102" t="s">
        <v>132</v>
      </c>
      <c r="D87" s="43"/>
      <c r="E87" s="43"/>
      <c r="F87" s="43"/>
      <c r="G87" s="43"/>
      <c r="H87" s="43"/>
      <c r="I87" s="43"/>
      <c r="J87" s="194">
        <f>BK87</f>
        <v>0</v>
      </c>
      <c r="K87" s="43"/>
      <c r="L87" s="47"/>
      <c r="M87" s="98"/>
      <c r="N87" s="195"/>
      <c r="O87" s="99"/>
      <c r="P87" s="196">
        <f>P88</f>
        <v>0</v>
      </c>
      <c r="Q87" s="99"/>
      <c r="R87" s="196">
        <f>R88</f>
        <v>0.049058000000000004</v>
      </c>
      <c r="S87" s="99"/>
      <c r="T87" s="197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73</v>
      </c>
      <c r="AU87" s="20" t="s">
        <v>110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73</v>
      </c>
      <c r="E88" s="202" t="s">
        <v>296</v>
      </c>
      <c r="F88" s="202" t="s">
        <v>297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0.049058000000000004</v>
      </c>
      <c r="S88" s="207"/>
      <c r="T88" s="209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84</v>
      </c>
      <c r="AT88" s="211" t="s">
        <v>73</v>
      </c>
      <c r="AU88" s="211" t="s">
        <v>74</v>
      </c>
      <c r="AY88" s="210" t="s">
        <v>135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73</v>
      </c>
      <c r="E89" s="213" t="s">
        <v>1329</v>
      </c>
      <c r="F89" s="213" t="s">
        <v>1330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SUM(P90:P119)</f>
        <v>0</v>
      </c>
      <c r="Q89" s="207"/>
      <c r="R89" s="208">
        <f>SUM(R90:R119)</f>
        <v>0.049058000000000004</v>
      </c>
      <c r="S89" s="207"/>
      <c r="T89" s="209">
        <f>SUM(T90:T119)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84</v>
      </c>
      <c r="AT89" s="211" t="s">
        <v>73</v>
      </c>
      <c r="AU89" s="211" t="s">
        <v>82</v>
      </c>
      <c r="AY89" s="210" t="s">
        <v>135</v>
      </c>
      <c r="BK89" s="212">
        <f>SUM(BK90:BK119)</f>
        <v>0</v>
      </c>
    </row>
    <row r="90" s="2" customFormat="1" ht="16.5" customHeight="1">
      <c r="A90" s="41"/>
      <c r="B90" s="42"/>
      <c r="C90" s="215" t="s">
        <v>82</v>
      </c>
      <c r="D90" s="215" t="s">
        <v>138</v>
      </c>
      <c r="E90" s="216" t="s">
        <v>1331</v>
      </c>
      <c r="F90" s="217" t="s">
        <v>1332</v>
      </c>
      <c r="G90" s="218" t="s">
        <v>314</v>
      </c>
      <c r="H90" s="219">
        <v>5</v>
      </c>
      <c r="I90" s="220"/>
      <c r="J90" s="221">
        <f>ROUND(I90*H90,2)</f>
        <v>0</v>
      </c>
      <c r="K90" s="217" t="s">
        <v>142</v>
      </c>
      <c r="L90" s="47"/>
      <c r="M90" s="222" t="s">
        <v>19</v>
      </c>
      <c r="N90" s="223" t="s">
        <v>45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278</v>
      </c>
      <c r="AT90" s="226" t="s">
        <v>138</v>
      </c>
      <c r="AU90" s="226" t="s">
        <v>84</v>
      </c>
      <c r="AY90" s="20" t="s">
        <v>135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82</v>
      </c>
      <c r="BK90" s="227">
        <f>ROUND(I90*H90,2)</f>
        <v>0</v>
      </c>
      <c r="BL90" s="20" t="s">
        <v>278</v>
      </c>
      <c r="BM90" s="226" t="s">
        <v>1333</v>
      </c>
    </row>
    <row r="91" s="2" customFormat="1">
      <c r="A91" s="41"/>
      <c r="B91" s="42"/>
      <c r="C91" s="43"/>
      <c r="D91" s="228" t="s">
        <v>145</v>
      </c>
      <c r="E91" s="43"/>
      <c r="F91" s="229" t="s">
        <v>1334</v>
      </c>
      <c r="G91" s="43"/>
      <c r="H91" s="43"/>
      <c r="I91" s="230"/>
      <c r="J91" s="43"/>
      <c r="K91" s="43"/>
      <c r="L91" s="47"/>
      <c r="M91" s="231"/>
      <c r="N91" s="232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145</v>
      </c>
      <c r="AU91" s="20" t="s">
        <v>84</v>
      </c>
    </row>
    <row r="92" s="13" customFormat="1">
      <c r="A92" s="13"/>
      <c r="B92" s="233"/>
      <c r="C92" s="234"/>
      <c r="D92" s="235" t="s">
        <v>147</v>
      </c>
      <c r="E92" s="236" t="s">
        <v>19</v>
      </c>
      <c r="F92" s="237" t="s">
        <v>366</v>
      </c>
      <c r="G92" s="234"/>
      <c r="H92" s="236" t="s">
        <v>19</v>
      </c>
      <c r="I92" s="238"/>
      <c r="J92" s="234"/>
      <c r="K92" s="234"/>
      <c r="L92" s="239"/>
      <c r="M92" s="240"/>
      <c r="N92" s="241"/>
      <c r="O92" s="241"/>
      <c r="P92" s="241"/>
      <c r="Q92" s="241"/>
      <c r="R92" s="241"/>
      <c r="S92" s="241"/>
      <c r="T92" s="242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3" t="s">
        <v>147</v>
      </c>
      <c r="AU92" s="243" t="s">
        <v>84</v>
      </c>
      <c r="AV92" s="13" t="s">
        <v>82</v>
      </c>
      <c r="AW92" s="13" t="s">
        <v>36</v>
      </c>
      <c r="AX92" s="13" t="s">
        <v>74</v>
      </c>
      <c r="AY92" s="243" t="s">
        <v>135</v>
      </c>
    </row>
    <row r="93" s="14" customFormat="1">
      <c r="A93" s="14"/>
      <c r="B93" s="244"/>
      <c r="C93" s="245"/>
      <c r="D93" s="235" t="s">
        <v>147</v>
      </c>
      <c r="E93" s="246" t="s">
        <v>19</v>
      </c>
      <c r="F93" s="247" t="s">
        <v>174</v>
      </c>
      <c r="G93" s="245"/>
      <c r="H93" s="248">
        <v>5</v>
      </c>
      <c r="I93" s="249"/>
      <c r="J93" s="245"/>
      <c r="K93" s="245"/>
      <c r="L93" s="250"/>
      <c r="M93" s="251"/>
      <c r="N93" s="252"/>
      <c r="O93" s="252"/>
      <c r="P93" s="252"/>
      <c r="Q93" s="252"/>
      <c r="R93" s="252"/>
      <c r="S93" s="252"/>
      <c r="T93" s="25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4" t="s">
        <v>147</v>
      </c>
      <c r="AU93" s="254" t="s">
        <v>84</v>
      </c>
      <c r="AV93" s="14" t="s">
        <v>84</v>
      </c>
      <c r="AW93" s="14" t="s">
        <v>36</v>
      </c>
      <c r="AX93" s="14" t="s">
        <v>74</v>
      </c>
      <c r="AY93" s="254" t="s">
        <v>135</v>
      </c>
    </row>
    <row r="94" s="15" customFormat="1">
      <c r="A94" s="15"/>
      <c r="B94" s="255"/>
      <c r="C94" s="256"/>
      <c r="D94" s="235" t="s">
        <v>147</v>
      </c>
      <c r="E94" s="257" t="s">
        <v>19</v>
      </c>
      <c r="F94" s="258" t="s">
        <v>152</v>
      </c>
      <c r="G94" s="256"/>
      <c r="H94" s="259">
        <v>5</v>
      </c>
      <c r="I94" s="260"/>
      <c r="J94" s="256"/>
      <c r="K94" s="256"/>
      <c r="L94" s="261"/>
      <c r="M94" s="262"/>
      <c r="N94" s="263"/>
      <c r="O94" s="263"/>
      <c r="P94" s="263"/>
      <c r="Q94" s="263"/>
      <c r="R94" s="263"/>
      <c r="S94" s="263"/>
      <c r="T94" s="264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65" t="s">
        <v>147</v>
      </c>
      <c r="AU94" s="265" t="s">
        <v>84</v>
      </c>
      <c r="AV94" s="15" t="s">
        <v>143</v>
      </c>
      <c r="AW94" s="15" t="s">
        <v>36</v>
      </c>
      <c r="AX94" s="15" t="s">
        <v>82</v>
      </c>
      <c r="AY94" s="265" t="s">
        <v>135</v>
      </c>
    </row>
    <row r="95" s="2" customFormat="1" ht="16.5" customHeight="1">
      <c r="A95" s="41"/>
      <c r="B95" s="42"/>
      <c r="C95" s="283" t="s">
        <v>84</v>
      </c>
      <c r="D95" s="283" t="s">
        <v>367</v>
      </c>
      <c r="E95" s="284" t="s">
        <v>1335</v>
      </c>
      <c r="F95" s="285" t="s">
        <v>1336</v>
      </c>
      <c r="G95" s="286" t="s">
        <v>314</v>
      </c>
      <c r="H95" s="287">
        <v>5</v>
      </c>
      <c r="I95" s="288"/>
      <c r="J95" s="289">
        <f>ROUND(I95*H95,2)</f>
        <v>0</v>
      </c>
      <c r="K95" s="285" t="s">
        <v>142</v>
      </c>
      <c r="L95" s="290"/>
      <c r="M95" s="291" t="s">
        <v>19</v>
      </c>
      <c r="N95" s="292" t="s">
        <v>45</v>
      </c>
      <c r="O95" s="87"/>
      <c r="P95" s="224">
        <f>O95*H95</f>
        <v>0</v>
      </c>
      <c r="Q95" s="224">
        <v>0.00056999999999999998</v>
      </c>
      <c r="R95" s="224">
        <f>Q95*H95</f>
        <v>0.0028500000000000001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572</v>
      </c>
      <c r="AT95" s="226" t="s">
        <v>367</v>
      </c>
      <c r="AU95" s="226" t="s">
        <v>84</v>
      </c>
      <c r="AY95" s="20" t="s">
        <v>135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82</v>
      </c>
      <c r="BK95" s="227">
        <f>ROUND(I95*H95,2)</f>
        <v>0</v>
      </c>
      <c r="BL95" s="20" t="s">
        <v>278</v>
      </c>
      <c r="BM95" s="226" t="s">
        <v>1337</v>
      </c>
    </row>
    <row r="96" s="13" customFormat="1">
      <c r="A96" s="13"/>
      <c r="B96" s="233"/>
      <c r="C96" s="234"/>
      <c r="D96" s="235" t="s">
        <v>147</v>
      </c>
      <c r="E96" s="236" t="s">
        <v>19</v>
      </c>
      <c r="F96" s="237" t="s">
        <v>366</v>
      </c>
      <c r="G96" s="234"/>
      <c r="H96" s="236" t="s">
        <v>19</v>
      </c>
      <c r="I96" s="238"/>
      <c r="J96" s="234"/>
      <c r="K96" s="234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147</v>
      </c>
      <c r="AU96" s="243" t="s">
        <v>84</v>
      </c>
      <c r="AV96" s="13" t="s">
        <v>82</v>
      </c>
      <c r="AW96" s="13" t="s">
        <v>36</v>
      </c>
      <c r="AX96" s="13" t="s">
        <v>74</v>
      </c>
      <c r="AY96" s="243" t="s">
        <v>135</v>
      </c>
    </row>
    <row r="97" s="14" customFormat="1">
      <c r="A97" s="14"/>
      <c r="B97" s="244"/>
      <c r="C97" s="245"/>
      <c r="D97" s="235" t="s">
        <v>147</v>
      </c>
      <c r="E97" s="246" t="s">
        <v>19</v>
      </c>
      <c r="F97" s="247" t="s">
        <v>174</v>
      </c>
      <c r="G97" s="245"/>
      <c r="H97" s="248">
        <v>5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147</v>
      </c>
      <c r="AU97" s="254" t="s">
        <v>84</v>
      </c>
      <c r="AV97" s="14" t="s">
        <v>84</v>
      </c>
      <c r="AW97" s="14" t="s">
        <v>36</v>
      </c>
      <c r="AX97" s="14" t="s">
        <v>74</v>
      </c>
      <c r="AY97" s="254" t="s">
        <v>135</v>
      </c>
    </row>
    <row r="98" s="15" customFormat="1">
      <c r="A98" s="15"/>
      <c r="B98" s="255"/>
      <c r="C98" s="256"/>
      <c r="D98" s="235" t="s">
        <v>147</v>
      </c>
      <c r="E98" s="257" t="s">
        <v>19</v>
      </c>
      <c r="F98" s="258" t="s">
        <v>152</v>
      </c>
      <c r="G98" s="256"/>
      <c r="H98" s="259">
        <v>5</v>
      </c>
      <c r="I98" s="260"/>
      <c r="J98" s="256"/>
      <c r="K98" s="256"/>
      <c r="L98" s="261"/>
      <c r="M98" s="262"/>
      <c r="N98" s="263"/>
      <c r="O98" s="263"/>
      <c r="P98" s="263"/>
      <c r="Q98" s="263"/>
      <c r="R98" s="263"/>
      <c r="S98" s="263"/>
      <c r="T98" s="264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5" t="s">
        <v>147</v>
      </c>
      <c r="AU98" s="265" t="s">
        <v>84</v>
      </c>
      <c r="AV98" s="15" t="s">
        <v>143</v>
      </c>
      <c r="AW98" s="15" t="s">
        <v>36</v>
      </c>
      <c r="AX98" s="15" t="s">
        <v>82</v>
      </c>
      <c r="AY98" s="265" t="s">
        <v>135</v>
      </c>
    </row>
    <row r="99" s="2" customFormat="1" ht="21.75" customHeight="1">
      <c r="A99" s="41"/>
      <c r="B99" s="42"/>
      <c r="C99" s="215" t="s">
        <v>157</v>
      </c>
      <c r="D99" s="215" t="s">
        <v>138</v>
      </c>
      <c r="E99" s="216" t="s">
        <v>1338</v>
      </c>
      <c r="F99" s="217" t="s">
        <v>1339</v>
      </c>
      <c r="G99" s="218" t="s">
        <v>314</v>
      </c>
      <c r="H99" s="219">
        <v>1</v>
      </c>
      <c r="I99" s="220"/>
      <c r="J99" s="221">
        <f>ROUND(I99*H99,2)</f>
        <v>0</v>
      </c>
      <c r="K99" s="217" t="s">
        <v>142</v>
      </c>
      <c r="L99" s="47"/>
      <c r="M99" s="222" t="s">
        <v>19</v>
      </c>
      <c r="N99" s="223" t="s">
        <v>45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278</v>
      </c>
      <c r="AT99" s="226" t="s">
        <v>138</v>
      </c>
      <c r="AU99" s="226" t="s">
        <v>84</v>
      </c>
      <c r="AY99" s="20" t="s">
        <v>135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82</v>
      </c>
      <c r="BK99" s="227">
        <f>ROUND(I99*H99,2)</f>
        <v>0</v>
      </c>
      <c r="BL99" s="20" t="s">
        <v>278</v>
      </c>
      <c r="BM99" s="226" t="s">
        <v>1340</v>
      </c>
    </row>
    <row r="100" s="2" customFormat="1">
      <c r="A100" s="41"/>
      <c r="B100" s="42"/>
      <c r="C100" s="43"/>
      <c r="D100" s="228" t="s">
        <v>145</v>
      </c>
      <c r="E100" s="43"/>
      <c r="F100" s="229" t="s">
        <v>1341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145</v>
      </c>
      <c r="AU100" s="20" t="s">
        <v>84</v>
      </c>
    </row>
    <row r="101" s="13" customFormat="1">
      <c r="A101" s="13"/>
      <c r="B101" s="233"/>
      <c r="C101" s="234"/>
      <c r="D101" s="235" t="s">
        <v>147</v>
      </c>
      <c r="E101" s="236" t="s">
        <v>19</v>
      </c>
      <c r="F101" s="237" t="s">
        <v>366</v>
      </c>
      <c r="G101" s="234"/>
      <c r="H101" s="236" t="s">
        <v>19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147</v>
      </c>
      <c r="AU101" s="243" t="s">
        <v>84</v>
      </c>
      <c r="AV101" s="13" t="s">
        <v>82</v>
      </c>
      <c r="AW101" s="13" t="s">
        <v>36</v>
      </c>
      <c r="AX101" s="13" t="s">
        <v>74</v>
      </c>
      <c r="AY101" s="243" t="s">
        <v>135</v>
      </c>
    </row>
    <row r="102" s="14" customFormat="1">
      <c r="A102" s="14"/>
      <c r="B102" s="244"/>
      <c r="C102" s="245"/>
      <c r="D102" s="235" t="s">
        <v>147</v>
      </c>
      <c r="E102" s="246" t="s">
        <v>19</v>
      </c>
      <c r="F102" s="247" t="s">
        <v>82</v>
      </c>
      <c r="G102" s="245"/>
      <c r="H102" s="248">
        <v>1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147</v>
      </c>
      <c r="AU102" s="254" t="s">
        <v>84</v>
      </c>
      <c r="AV102" s="14" t="s">
        <v>84</v>
      </c>
      <c r="AW102" s="14" t="s">
        <v>36</v>
      </c>
      <c r="AX102" s="14" t="s">
        <v>74</v>
      </c>
      <c r="AY102" s="254" t="s">
        <v>135</v>
      </c>
    </row>
    <row r="103" s="15" customFormat="1">
      <c r="A103" s="15"/>
      <c r="B103" s="255"/>
      <c r="C103" s="256"/>
      <c r="D103" s="235" t="s">
        <v>147</v>
      </c>
      <c r="E103" s="257" t="s">
        <v>19</v>
      </c>
      <c r="F103" s="258" t="s">
        <v>152</v>
      </c>
      <c r="G103" s="256"/>
      <c r="H103" s="259">
        <v>1</v>
      </c>
      <c r="I103" s="260"/>
      <c r="J103" s="256"/>
      <c r="K103" s="256"/>
      <c r="L103" s="261"/>
      <c r="M103" s="262"/>
      <c r="N103" s="263"/>
      <c r="O103" s="263"/>
      <c r="P103" s="263"/>
      <c r="Q103" s="263"/>
      <c r="R103" s="263"/>
      <c r="S103" s="263"/>
      <c r="T103" s="264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5" t="s">
        <v>147</v>
      </c>
      <c r="AU103" s="265" t="s">
        <v>84</v>
      </c>
      <c r="AV103" s="15" t="s">
        <v>143</v>
      </c>
      <c r="AW103" s="15" t="s">
        <v>36</v>
      </c>
      <c r="AX103" s="15" t="s">
        <v>82</v>
      </c>
      <c r="AY103" s="265" t="s">
        <v>135</v>
      </c>
    </row>
    <row r="104" s="2" customFormat="1" ht="16.5" customHeight="1">
      <c r="A104" s="41"/>
      <c r="B104" s="42"/>
      <c r="C104" s="283" t="s">
        <v>143</v>
      </c>
      <c r="D104" s="283" t="s">
        <v>367</v>
      </c>
      <c r="E104" s="284" t="s">
        <v>1342</v>
      </c>
      <c r="F104" s="285" t="s">
        <v>1343</v>
      </c>
      <c r="G104" s="286" t="s">
        <v>314</v>
      </c>
      <c r="H104" s="287">
        <v>1</v>
      </c>
      <c r="I104" s="288"/>
      <c r="J104" s="289">
        <f>ROUND(I104*H104,2)</f>
        <v>0</v>
      </c>
      <c r="K104" s="285" t="s">
        <v>142</v>
      </c>
      <c r="L104" s="290"/>
      <c r="M104" s="291" t="s">
        <v>19</v>
      </c>
      <c r="N104" s="292" t="s">
        <v>45</v>
      </c>
      <c r="O104" s="87"/>
      <c r="P104" s="224">
        <f>O104*H104</f>
        <v>0</v>
      </c>
      <c r="Q104" s="224">
        <v>0.00080000000000000004</v>
      </c>
      <c r="R104" s="224">
        <f>Q104*H104</f>
        <v>0.00080000000000000004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572</v>
      </c>
      <c r="AT104" s="226" t="s">
        <v>367</v>
      </c>
      <c r="AU104" s="226" t="s">
        <v>84</v>
      </c>
      <c r="AY104" s="20" t="s">
        <v>135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82</v>
      </c>
      <c r="BK104" s="227">
        <f>ROUND(I104*H104,2)</f>
        <v>0</v>
      </c>
      <c r="BL104" s="20" t="s">
        <v>278</v>
      </c>
      <c r="BM104" s="226" t="s">
        <v>1344</v>
      </c>
    </row>
    <row r="105" s="13" customFormat="1">
      <c r="A105" s="13"/>
      <c r="B105" s="233"/>
      <c r="C105" s="234"/>
      <c r="D105" s="235" t="s">
        <v>147</v>
      </c>
      <c r="E105" s="236" t="s">
        <v>19</v>
      </c>
      <c r="F105" s="237" t="s">
        <v>366</v>
      </c>
      <c r="G105" s="234"/>
      <c r="H105" s="236" t="s">
        <v>19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147</v>
      </c>
      <c r="AU105" s="243" t="s">
        <v>84</v>
      </c>
      <c r="AV105" s="13" t="s">
        <v>82</v>
      </c>
      <c r="AW105" s="13" t="s">
        <v>36</v>
      </c>
      <c r="AX105" s="13" t="s">
        <v>74</v>
      </c>
      <c r="AY105" s="243" t="s">
        <v>135</v>
      </c>
    </row>
    <row r="106" s="14" customFormat="1">
      <c r="A106" s="14"/>
      <c r="B106" s="244"/>
      <c r="C106" s="245"/>
      <c r="D106" s="235" t="s">
        <v>147</v>
      </c>
      <c r="E106" s="246" t="s">
        <v>19</v>
      </c>
      <c r="F106" s="247" t="s">
        <v>82</v>
      </c>
      <c r="G106" s="245"/>
      <c r="H106" s="248">
        <v>1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147</v>
      </c>
      <c r="AU106" s="254" t="s">
        <v>84</v>
      </c>
      <c r="AV106" s="14" t="s">
        <v>84</v>
      </c>
      <c r="AW106" s="14" t="s">
        <v>36</v>
      </c>
      <c r="AX106" s="14" t="s">
        <v>74</v>
      </c>
      <c r="AY106" s="254" t="s">
        <v>135</v>
      </c>
    </row>
    <row r="107" s="15" customFormat="1">
      <c r="A107" s="15"/>
      <c r="B107" s="255"/>
      <c r="C107" s="256"/>
      <c r="D107" s="235" t="s">
        <v>147</v>
      </c>
      <c r="E107" s="257" t="s">
        <v>19</v>
      </c>
      <c r="F107" s="258" t="s">
        <v>152</v>
      </c>
      <c r="G107" s="256"/>
      <c r="H107" s="259">
        <v>1</v>
      </c>
      <c r="I107" s="260"/>
      <c r="J107" s="256"/>
      <c r="K107" s="256"/>
      <c r="L107" s="261"/>
      <c r="M107" s="262"/>
      <c r="N107" s="263"/>
      <c r="O107" s="263"/>
      <c r="P107" s="263"/>
      <c r="Q107" s="263"/>
      <c r="R107" s="263"/>
      <c r="S107" s="263"/>
      <c r="T107" s="264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5" t="s">
        <v>147</v>
      </c>
      <c r="AU107" s="265" t="s">
        <v>84</v>
      </c>
      <c r="AV107" s="15" t="s">
        <v>143</v>
      </c>
      <c r="AW107" s="15" t="s">
        <v>36</v>
      </c>
      <c r="AX107" s="15" t="s">
        <v>82</v>
      </c>
      <c r="AY107" s="265" t="s">
        <v>135</v>
      </c>
    </row>
    <row r="108" s="2" customFormat="1" ht="21.75" customHeight="1">
      <c r="A108" s="41"/>
      <c r="B108" s="42"/>
      <c r="C108" s="215" t="s">
        <v>174</v>
      </c>
      <c r="D108" s="215" t="s">
        <v>138</v>
      </c>
      <c r="E108" s="216" t="s">
        <v>1345</v>
      </c>
      <c r="F108" s="217" t="s">
        <v>1346</v>
      </c>
      <c r="G108" s="218" t="s">
        <v>211</v>
      </c>
      <c r="H108" s="219">
        <v>8.8000000000000007</v>
      </c>
      <c r="I108" s="220"/>
      <c r="J108" s="221">
        <f>ROUND(I108*H108,2)</f>
        <v>0</v>
      </c>
      <c r="K108" s="217" t="s">
        <v>142</v>
      </c>
      <c r="L108" s="47"/>
      <c r="M108" s="222" t="s">
        <v>19</v>
      </c>
      <c r="N108" s="223" t="s">
        <v>45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278</v>
      </c>
      <c r="AT108" s="226" t="s">
        <v>138</v>
      </c>
      <c r="AU108" s="226" t="s">
        <v>84</v>
      </c>
      <c r="AY108" s="20" t="s">
        <v>135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82</v>
      </c>
      <c r="BK108" s="227">
        <f>ROUND(I108*H108,2)</f>
        <v>0</v>
      </c>
      <c r="BL108" s="20" t="s">
        <v>278</v>
      </c>
      <c r="BM108" s="226" t="s">
        <v>1347</v>
      </c>
    </row>
    <row r="109" s="2" customFormat="1">
      <c r="A109" s="41"/>
      <c r="B109" s="42"/>
      <c r="C109" s="43"/>
      <c r="D109" s="228" t="s">
        <v>145</v>
      </c>
      <c r="E109" s="43"/>
      <c r="F109" s="229" t="s">
        <v>1348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145</v>
      </c>
      <c r="AU109" s="20" t="s">
        <v>84</v>
      </c>
    </row>
    <row r="110" s="13" customFormat="1">
      <c r="A110" s="13"/>
      <c r="B110" s="233"/>
      <c r="C110" s="234"/>
      <c r="D110" s="235" t="s">
        <v>147</v>
      </c>
      <c r="E110" s="236" t="s">
        <v>19</v>
      </c>
      <c r="F110" s="237" t="s">
        <v>366</v>
      </c>
      <c r="G110" s="234"/>
      <c r="H110" s="236" t="s">
        <v>19</v>
      </c>
      <c r="I110" s="238"/>
      <c r="J110" s="234"/>
      <c r="K110" s="234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147</v>
      </c>
      <c r="AU110" s="243" t="s">
        <v>84</v>
      </c>
      <c r="AV110" s="13" t="s">
        <v>82</v>
      </c>
      <c r="AW110" s="13" t="s">
        <v>36</v>
      </c>
      <c r="AX110" s="13" t="s">
        <v>74</v>
      </c>
      <c r="AY110" s="243" t="s">
        <v>135</v>
      </c>
    </row>
    <row r="111" s="14" customFormat="1">
      <c r="A111" s="14"/>
      <c r="B111" s="244"/>
      <c r="C111" s="245"/>
      <c r="D111" s="235" t="s">
        <v>147</v>
      </c>
      <c r="E111" s="246" t="s">
        <v>19</v>
      </c>
      <c r="F111" s="247" t="s">
        <v>1349</v>
      </c>
      <c r="G111" s="245"/>
      <c r="H111" s="248">
        <v>8.8000000000000007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147</v>
      </c>
      <c r="AU111" s="254" t="s">
        <v>84</v>
      </c>
      <c r="AV111" s="14" t="s">
        <v>84</v>
      </c>
      <c r="AW111" s="14" t="s">
        <v>36</v>
      </c>
      <c r="AX111" s="14" t="s">
        <v>74</v>
      </c>
      <c r="AY111" s="254" t="s">
        <v>135</v>
      </c>
    </row>
    <row r="112" s="15" customFormat="1">
      <c r="A112" s="15"/>
      <c r="B112" s="255"/>
      <c r="C112" s="256"/>
      <c r="D112" s="235" t="s">
        <v>147</v>
      </c>
      <c r="E112" s="257" t="s">
        <v>19</v>
      </c>
      <c r="F112" s="258" t="s">
        <v>152</v>
      </c>
      <c r="G112" s="256"/>
      <c r="H112" s="259">
        <v>8.8000000000000007</v>
      </c>
      <c r="I112" s="260"/>
      <c r="J112" s="256"/>
      <c r="K112" s="256"/>
      <c r="L112" s="261"/>
      <c r="M112" s="262"/>
      <c r="N112" s="263"/>
      <c r="O112" s="263"/>
      <c r="P112" s="263"/>
      <c r="Q112" s="263"/>
      <c r="R112" s="263"/>
      <c r="S112" s="263"/>
      <c r="T112" s="264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5" t="s">
        <v>147</v>
      </c>
      <c r="AU112" s="265" t="s">
        <v>84</v>
      </c>
      <c r="AV112" s="15" t="s">
        <v>143</v>
      </c>
      <c r="AW112" s="15" t="s">
        <v>36</v>
      </c>
      <c r="AX112" s="15" t="s">
        <v>82</v>
      </c>
      <c r="AY112" s="265" t="s">
        <v>135</v>
      </c>
    </row>
    <row r="113" s="2" customFormat="1" ht="21.75" customHeight="1">
      <c r="A113" s="41"/>
      <c r="B113" s="42"/>
      <c r="C113" s="283" t="s">
        <v>188</v>
      </c>
      <c r="D113" s="283" t="s">
        <v>367</v>
      </c>
      <c r="E113" s="284" t="s">
        <v>1350</v>
      </c>
      <c r="F113" s="285" t="s">
        <v>1351</v>
      </c>
      <c r="G113" s="286" t="s">
        <v>211</v>
      </c>
      <c r="H113" s="287">
        <v>10.560000000000001</v>
      </c>
      <c r="I113" s="288"/>
      <c r="J113" s="289">
        <f>ROUND(I113*H113,2)</f>
        <v>0</v>
      </c>
      <c r="K113" s="285" t="s">
        <v>142</v>
      </c>
      <c r="L113" s="290"/>
      <c r="M113" s="291" t="s">
        <v>19</v>
      </c>
      <c r="N113" s="292" t="s">
        <v>45</v>
      </c>
      <c r="O113" s="87"/>
      <c r="P113" s="224">
        <f>O113*H113</f>
        <v>0</v>
      </c>
      <c r="Q113" s="224">
        <v>0.0043</v>
      </c>
      <c r="R113" s="224">
        <f>Q113*H113</f>
        <v>0.045408000000000004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572</v>
      </c>
      <c r="AT113" s="226" t="s">
        <v>367</v>
      </c>
      <c r="AU113" s="226" t="s">
        <v>84</v>
      </c>
      <c r="AY113" s="20" t="s">
        <v>135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82</v>
      </c>
      <c r="BK113" s="227">
        <f>ROUND(I113*H113,2)</f>
        <v>0</v>
      </c>
      <c r="BL113" s="20" t="s">
        <v>278</v>
      </c>
      <c r="BM113" s="226" t="s">
        <v>1352</v>
      </c>
    </row>
    <row r="114" s="13" customFormat="1">
      <c r="A114" s="13"/>
      <c r="B114" s="233"/>
      <c r="C114" s="234"/>
      <c r="D114" s="235" t="s">
        <v>147</v>
      </c>
      <c r="E114" s="236" t="s">
        <v>19</v>
      </c>
      <c r="F114" s="237" t="s">
        <v>366</v>
      </c>
      <c r="G114" s="234"/>
      <c r="H114" s="236" t="s">
        <v>19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147</v>
      </c>
      <c r="AU114" s="243" t="s">
        <v>84</v>
      </c>
      <c r="AV114" s="13" t="s">
        <v>82</v>
      </c>
      <c r="AW114" s="13" t="s">
        <v>36</v>
      </c>
      <c r="AX114" s="13" t="s">
        <v>74</v>
      </c>
      <c r="AY114" s="243" t="s">
        <v>135</v>
      </c>
    </row>
    <row r="115" s="14" customFormat="1">
      <c r="A115" s="14"/>
      <c r="B115" s="244"/>
      <c r="C115" s="245"/>
      <c r="D115" s="235" t="s">
        <v>147</v>
      </c>
      <c r="E115" s="246" t="s">
        <v>19</v>
      </c>
      <c r="F115" s="247" t="s">
        <v>1349</v>
      </c>
      <c r="G115" s="245"/>
      <c r="H115" s="248">
        <v>8.8000000000000007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147</v>
      </c>
      <c r="AU115" s="254" t="s">
        <v>84</v>
      </c>
      <c r="AV115" s="14" t="s">
        <v>84</v>
      </c>
      <c r="AW115" s="14" t="s">
        <v>36</v>
      </c>
      <c r="AX115" s="14" t="s">
        <v>74</v>
      </c>
      <c r="AY115" s="254" t="s">
        <v>135</v>
      </c>
    </row>
    <row r="116" s="15" customFormat="1">
      <c r="A116" s="15"/>
      <c r="B116" s="255"/>
      <c r="C116" s="256"/>
      <c r="D116" s="235" t="s">
        <v>147</v>
      </c>
      <c r="E116" s="257" t="s">
        <v>19</v>
      </c>
      <c r="F116" s="258" t="s">
        <v>152</v>
      </c>
      <c r="G116" s="256"/>
      <c r="H116" s="259">
        <v>8.8000000000000007</v>
      </c>
      <c r="I116" s="260"/>
      <c r="J116" s="256"/>
      <c r="K116" s="256"/>
      <c r="L116" s="261"/>
      <c r="M116" s="262"/>
      <c r="N116" s="263"/>
      <c r="O116" s="263"/>
      <c r="P116" s="263"/>
      <c r="Q116" s="263"/>
      <c r="R116" s="263"/>
      <c r="S116" s="263"/>
      <c r="T116" s="264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5" t="s">
        <v>147</v>
      </c>
      <c r="AU116" s="265" t="s">
        <v>84</v>
      </c>
      <c r="AV116" s="15" t="s">
        <v>143</v>
      </c>
      <c r="AW116" s="15" t="s">
        <v>36</v>
      </c>
      <c r="AX116" s="15" t="s">
        <v>82</v>
      </c>
      <c r="AY116" s="265" t="s">
        <v>135</v>
      </c>
    </row>
    <row r="117" s="14" customFormat="1">
      <c r="A117" s="14"/>
      <c r="B117" s="244"/>
      <c r="C117" s="245"/>
      <c r="D117" s="235" t="s">
        <v>147</v>
      </c>
      <c r="E117" s="245"/>
      <c r="F117" s="247" t="s">
        <v>1353</v>
      </c>
      <c r="G117" s="245"/>
      <c r="H117" s="248">
        <v>10.560000000000001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147</v>
      </c>
      <c r="AU117" s="254" t="s">
        <v>84</v>
      </c>
      <c r="AV117" s="14" t="s">
        <v>84</v>
      </c>
      <c r="AW117" s="14" t="s">
        <v>4</v>
      </c>
      <c r="AX117" s="14" t="s">
        <v>82</v>
      </c>
      <c r="AY117" s="254" t="s">
        <v>135</v>
      </c>
    </row>
    <row r="118" s="2" customFormat="1" ht="24.15" customHeight="1">
      <c r="A118" s="41"/>
      <c r="B118" s="42"/>
      <c r="C118" s="215" t="s">
        <v>195</v>
      </c>
      <c r="D118" s="215" t="s">
        <v>138</v>
      </c>
      <c r="E118" s="216" t="s">
        <v>1354</v>
      </c>
      <c r="F118" s="217" t="s">
        <v>1355</v>
      </c>
      <c r="G118" s="218" t="s">
        <v>270</v>
      </c>
      <c r="H118" s="219">
        <v>0.049000000000000002</v>
      </c>
      <c r="I118" s="220"/>
      <c r="J118" s="221">
        <f>ROUND(I118*H118,2)</f>
        <v>0</v>
      </c>
      <c r="K118" s="217" t="s">
        <v>142</v>
      </c>
      <c r="L118" s="47"/>
      <c r="M118" s="222" t="s">
        <v>19</v>
      </c>
      <c r="N118" s="223" t="s">
        <v>45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278</v>
      </c>
      <c r="AT118" s="226" t="s">
        <v>138</v>
      </c>
      <c r="AU118" s="226" t="s">
        <v>84</v>
      </c>
      <c r="AY118" s="20" t="s">
        <v>135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82</v>
      </c>
      <c r="BK118" s="227">
        <f>ROUND(I118*H118,2)</f>
        <v>0</v>
      </c>
      <c r="BL118" s="20" t="s">
        <v>278</v>
      </c>
      <c r="BM118" s="226" t="s">
        <v>1356</v>
      </c>
    </row>
    <row r="119" s="2" customFormat="1">
      <c r="A119" s="41"/>
      <c r="B119" s="42"/>
      <c r="C119" s="43"/>
      <c r="D119" s="228" t="s">
        <v>145</v>
      </c>
      <c r="E119" s="43"/>
      <c r="F119" s="229" t="s">
        <v>1357</v>
      </c>
      <c r="G119" s="43"/>
      <c r="H119" s="43"/>
      <c r="I119" s="230"/>
      <c r="J119" s="43"/>
      <c r="K119" s="43"/>
      <c r="L119" s="47"/>
      <c r="M119" s="294"/>
      <c r="N119" s="295"/>
      <c r="O119" s="280"/>
      <c r="P119" s="280"/>
      <c r="Q119" s="280"/>
      <c r="R119" s="280"/>
      <c r="S119" s="280"/>
      <c r="T119" s="296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145</v>
      </c>
      <c r="AU119" s="20" t="s">
        <v>84</v>
      </c>
    </row>
    <row r="120" s="2" customFormat="1" ht="6.96" customHeight="1">
      <c r="A120" s="41"/>
      <c r="B120" s="62"/>
      <c r="C120" s="63"/>
      <c r="D120" s="63"/>
      <c r="E120" s="63"/>
      <c r="F120" s="63"/>
      <c r="G120" s="63"/>
      <c r="H120" s="63"/>
      <c r="I120" s="63"/>
      <c r="J120" s="63"/>
      <c r="K120" s="63"/>
      <c r="L120" s="47"/>
      <c r="M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</sheetData>
  <sheetProtection sheet="1" autoFilter="0" formatColumns="0" formatRows="0" objects="1" scenarios="1" spinCount="100000" saltValue="VP2AMvGaqTuP6xolOQy5/cZzX1WD1ZVoFNycuUxVZ+TEoAp5D/m+9sDxJQFGNtJHJdcbYsLqLWNNmqSyywHTjg==" hashValue="TIPDKzhAljXN2vcZqgrsSpRuCVPRIFesx35PZjqUj5FlHBATf+knllFPgCxy72qsyXWKdxD0Tz5yoU0K36LS6w==" algorithmName="SHA-512" password="CC35"/>
  <autoFilter ref="C86:K11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1" r:id="rId1" display="https://podminky.urs.cz/item/CS_URS_2026_01/751111051"/>
    <hyperlink ref="F100" r:id="rId2" display="https://podminky.urs.cz/item/CS_URS_2026_01/751398041"/>
    <hyperlink ref="F109" r:id="rId3" display="https://podminky.urs.cz/item/CS_URS_2026_01/751537111"/>
    <hyperlink ref="F119" r:id="rId4" display="https://podminky.urs.cz/item/CS_URS_2026_01/998751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84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sociálního zařízení hasičské zbrojnice Lhota u Choryně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1358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30. 1. 2026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>00304387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>Město Valašské Meziříčí, Náměstí 7/5,757 01 VM</v>
      </c>
      <c r="F15" s="41"/>
      <c r="G15" s="41"/>
      <c r="H15" s="41"/>
      <c r="I15" s="145" t="s">
        <v>29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30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32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>05752671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>TYKO atelier,Kouty 1413, Valašské Meziříčí</v>
      </c>
      <c r="F21" s="41"/>
      <c r="G21" s="41"/>
      <c r="H21" s="41"/>
      <c r="I21" s="145" t="s">
        <v>29</v>
      </c>
      <c r="J21" s="136" t="str">
        <f>IF('Rekapitulace stavby'!AN17="","",'Rekapitulace stavby'!AN17)</f>
        <v>CZ05752671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37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29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38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40</v>
      </c>
      <c r="E30" s="41"/>
      <c r="F30" s="41"/>
      <c r="G30" s="41"/>
      <c r="H30" s="41"/>
      <c r="I30" s="41"/>
      <c r="J30" s="156">
        <f>ROUND(J119,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42</v>
      </c>
      <c r="G32" s="41"/>
      <c r="H32" s="41"/>
      <c r="I32" s="157" t="s">
        <v>41</v>
      </c>
      <c r="J32" s="157" t="s">
        <v>43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44</v>
      </c>
      <c r="E33" s="145" t="s">
        <v>45</v>
      </c>
      <c r="F33" s="159">
        <f>ROUND((SUM(BE119:BE265)),  2)</f>
        <v>0</v>
      </c>
      <c r="G33" s="41"/>
      <c r="H33" s="41"/>
      <c r="I33" s="160">
        <v>0.20999999999999999</v>
      </c>
      <c r="J33" s="159">
        <f>ROUND(((SUM(BE119:BE265))*I33),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46</v>
      </c>
      <c r="F34" s="159">
        <f>ROUND((SUM(BF119:BF265)),  2)</f>
        <v>0</v>
      </c>
      <c r="G34" s="41"/>
      <c r="H34" s="41"/>
      <c r="I34" s="160">
        <v>0.12</v>
      </c>
      <c r="J34" s="159">
        <f>ROUND(((SUM(BF119:BF265))*I34),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47</v>
      </c>
      <c r="F35" s="159">
        <f>ROUND((SUM(BG119:BG265)),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48</v>
      </c>
      <c r="F36" s="159">
        <f>ROUND((SUM(BH119:BH265)),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ROUND((SUM(BI119:BI265)),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107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Rekonstrukce sociálního zařízení hasičské zbrojnice Lhota u Choryně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04 - Elektroinstalace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30. 1. 2026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>Město Valašské Meziříčí, Náměstí 7/5,757 01 VM</v>
      </c>
      <c r="G54" s="43"/>
      <c r="H54" s="43"/>
      <c r="I54" s="35" t="s">
        <v>32</v>
      </c>
      <c r="J54" s="39" t="str">
        <f>E21</f>
        <v>TYKO atelier,Kouty 1413, Valašské Meziříčí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108</v>
      </c>
      <c r="D57" s="174"/>
      <c r="E57" s="174"/>
      <c r="F57" s="174"/>
      <c r="G57" s="174"/>
      <c r="H57" s="174"/>
      <c r="I57" s="174"/>
      <c r="J57" s="175" t="s">
        <v>109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72</v>
      </c>
      <c r="D59" s="43"/>
      <c r="E59" s="43"/>
      <c r="F59" s="43"/>
      <c r="G59" s="43"/>
      <c r="H59" s="43"/>
      <c r="I59" s="43"/>
      <c r="J59" s="105">
        <f>J119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110</v>
      </c>
    </row>
    <row r="60" s="9" customFormat="1" ht="24.96" customHeight="1">
      <c r="A60" s="9"/>
      <c r="B60" s="177"/>
      <c r="C60" s="178"/>
      <c r="D60" s="179" t="s">
        <v>1359</v>
      </c>
      <c r="E60" s="180"/>
      <c r="F60" s="180"/>
      <c r="G60" s="180"/>
      <c r="H60" s="180"/>
      <c r="I60" s="180"/>
      <c r="J60" s="181">
        <f>J120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1360</v>
      </c>
      <c r="E61" s="185"/>
      <c r="F61" s="185"/>
      <c r="G61" s="185"/>
      <c r="H61" s="185"/>
      <c r="I61" s="185"/>
      <c r="J61" s="186">
        <f>J121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1360</v>
      </c>
      <c r="E62" s="185"/>
      <c r="F62" s="185"/>
      <c r="G62" s="185"/>
      <c r="H62" s="185"/>
      <c r="I62" s="185"/>
      <c r="J62" s="186">
        <f>J125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1361</v>
      </c>
      <c r="E63" s="185"/>
      <c r="F63" s="185"/>
      <c r="G63" s="185"/>
      <c r="H63" s="185"/>
      <c r="I63" s="185"/>
      <c r="J63" s="186">
        <f>J127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1362</v>
      </c>
      <c r="E64" s="185"/>
      <c r="F64" s="185"/>
      <c r="G64" s="185"/>
      <c r="H64" s="185"/>
      <c r="I64" s="185"/>
      <c r="J64" s="186">
        <f>J129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1363</v>
      </c>
      <c r="E65" s="185"/>
      <c r="F65" s="185"/>
      <c r="G65" s="185"/>
      <c r="H65" s="185"/>
      <c r="I65" s="185"/>
      <c r="J65" s="186">
        <f>J131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1364</v>
      </c>
      <c r="E66" s="185"/>
      <c r="F66" s="185"/>
      <c r="G66" s="185"/>
      <c r="H66" s="185"/>
      <c r="I66" s="185"/>
      <c r="J66" s="186">
        <f>J136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7"/>
      <c r="C67" s="178"/>
      <c r="D67" s="179" t="s">
        <v>1365</v>
      </c>
      <c r="E67" s="180"/>
      <c r="F67" s="180"/>
      <c r="G67" s="180"/>
      <c r="H67" s="180"/>
      <c r="I67" s="180"/>
      <c r="J67" s="181">
        <f>J139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3"/>
      <c r="C68" s="128"/>
      <c r="D68" s="184" t="s">
        <v>1366</v>
      </c>
      <c r="E68" s="185"/>
      <c r="F68" s="185"/>
      <c r="G68" s="185"/>
      <c r="H68" s="185"/>
      <c r="I68" s="185"/>
      <c r="J68" s="186">
        <f>J140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1367</v>
      </c>
      <c r="E69" s="185"/>
      <c r="F69" s="185"/>
      <c r="G69" s="185"/>
      <c r="H69" s="185"/>
      <c r="I69" s="185"/>
      <c r="J69" s="186">
        <f>J142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1368</v>
      </c>
      <c r="E70" s="185"/>
      <c r="F70" s="185"/>
      <c r="G70" s="185"/>
      <c r="H70" s="185"/>
      <c r="I70" s="185"/>
      <c r="J70" s="186">
        <f>J144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1369</v>
      </c>
      <c r="E71" s="185"/>
      <c r="F71" s="185"/>
      <c r="G71" s="185"/>
      <c r="H71" s="185"/>
      <c r="I71" s="185"/>
      <c r="J71" s="186">
        <f>J149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1370</v>
      </c>
      <c r="E72" s="185"/>
      <c r="F72" s="185"/>
      <c r="G72" s="185"/>
      <c r="H72" s="185"/>
      <c r="I72" s="185"/>
      <c r="J72" s="186">
        <f>J151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1371</v>
      </c>
      <c r="E73" s="185"/>
      <c r="F73" s="185"/>
      <c r="G73" s="185"/>
      <c r="H73" s="185"/>
      <c r="I73" s="185"/>
      <c r="J73" s="186">
        <f>J153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1372</v>
      </c>
      <c r="E74" s="185"/>
      <c r="F74" s="185"/>
      <c r="G74" s="185"/>
      <c r="H74" s="185"/>
      <c r="I74" s="185"/>
      <c r="J74" s="186">
        <f>J156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1362</v>
      </c>
      <c r="E75" s="185"/>
      <c r="F75" s="185"/>
      <c r="G75" s="185"/>
      <c r="H75" s="185"/>
      <c r="I75" s="185"/>
      <c r="J75" s="186">
        <f>J158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1373</v>
      </c>
      <c r="E76" s="185"/>
      <c r="F76" s="185"/>
      <c r="G76" s="185"/>
      <c r="H76" s="185"/>
      <c r="I76" s="185"/>
      <c r="J76" s="186">
        <f>J162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1374</v>
      </c>
      <c r="E77" s="185"/>
      <c r="F77" s="185"/>
      <c r="G77" s="185"/>
      <c r="H77" s="185"/>
      <c r="I77" s="185"/>
      <c r="J77" s="186">
        <f>J165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1375</v>
      </c>
      <c r="E78" s="185"/>
      <c r="F78" s="185"/>
      <c r="G78" s="185"/>
      <c r="H78" s="185"/>
      <c r="I78" s="185"/>
      <c r="J78" s="186">
        <f>J167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1376</v>
      </c>
      <c r="E79" s="185"/>
      <c r="F79" s="185"/>
      <c r="G79" s="185"/>
      <c r="H79" s="185"/>
      <c r="I79" s="185"/>
      <c r="J79" s="186">
        <f>J169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1377</v>
      </c>
      <c r="E80" s="185"/>
      <c r="F80" s="185"/>
      <c r="G80" s="185"/>
      <c r="H80" s="185"/>
      <c r="I80" s="185"/>
      <c r="J80" s="186">
        <f>J171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1360</v>
      </c>
      <c r="E81" s="185"/>
      <c r="F81" s="185"/>
      <c r="G81" s="185"/>
      <c r="H81" s="185"/>
      <c r="I81" s="185"/>
      <c r="J81" s="186">
        <f>J176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9" customFormat="1" ht="24.96" customHeight="1">
      <c r="A82" s="9"/>
      <c r="B82" s="177"/>
      <c r="C82" s="178"/>
      <c r="D82" s="179" t="s">
        <v>1378</v>
      </c>
      <c r="E82" s="180"/>
      <c r="F82" s="180"/>
      <c r="G82" s="180"/>
      <c r="H82" s="180"/>
      <c r="I82" s="180"/>
      <c r="J82" s="181">
        <f>J181</f>
        <v>0</v>
      </c>
      <c r="K82" s="178"/>
      <c r="L82" s="182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="10" customFormat="1" ht="19.92" customHeight="1">
      <c r="A83" s="10"/>
      <c r="B83" s="183"/>
      <c r="C83" s="128"/>
      <c r="D83" s="184" t="s">
        <v>1360</v>
      </c>
      <c r="E83" s="185"/>
      <c r="F83" s="185"/>
      <c r="G83" s="185"/>
      <c r="H83" s="185"/>
      <c r="I83" s="185"/>
      <c r="J83" s="186">
        <f>J183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3"/>
      <c r="C84" s="128"/>
      <c r="D84" s="184" t="s">
        <v>1379</v>
      </c>
      <c r="E84" s="185"/>
      <c r="F84" s="185"/>
      <c r="G84" s="185"/>
      <c r="H84" s="185"/>
      <c r="I84" s="185"/>
      <c r="J84" s="186">
        <f>J200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3"/>
      <c r="C85" s="128"/>
      <c r="D85" s="184" t="s">
        <v>1368</v>
      </c>
      <c r="E85" s="185"/>
      <c r="F85" s="185"/>
      <c r="G85" s="185"/>
      <c r="H85" s="185"/>
      <c r="I85" s="185"/>
      <c r="J85" s="186">
        <f>J206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3"/>
      <c r="C86" s="128"/>
      <c r="D86" s="184" t="s">
        <v>1380</v>
      </c>
      <c r="E86" s="185"/>
      <c r="F86" s="185"/>
      <c r="G86" s="185"/>
      <c r="H86" s="185"/>
      <c r="I86" s="185"/>
      <c r="J86" s="186">
        <f>J212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3"/>
      <c r="C87" s="128"/>
      <c r="D87" s="184" t="s">
        <v>1369</v>
      </c>
      <c r="E87" s="185"/>
      <c r="F87" s="185"/>
      <c r="G87" s="185"/>
      <c r="H87" s="185"/>
      <c r="I87" s="185"/>
      <c r="J87" s="186">
        <f>J218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83"/>
      <c r="C88" s="128"/>
      <c r="D88" s="184" t="s">
        <v>1381</v>
      </c>
      <c r="E88" s="185"/>
      <c r="F88" s="185"/>
      <c r="G88" s="185"/>
      <c r="H88" s="185"/>
      <c r="I88" s="185"/>
      <c r="J88" s="186">
        <f>J221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83"/>
      <c r="C89" s="128"/>
      <c r="D89" s="184" t="s">
        <v>1382</v>
      </c>
      <c r="E89" s="185"/>
      <c r="F89" s="185"/>
      <c r="G89" s="185"/>
      <c r="H89" s="185"/>
      <c r="I89" s="185"/>
      <c r="J89" s="186">
        <f>J224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83"/>
      <c r="C90" s="128"/>
      <c r="D90" s="184" t="s">
        <v>1383</v>
      </c>
      <c r="E90" s="185"/>
      <c r="F90" s="185"/>
      <c r="G90" s="185"/>
      <c r="H90" s="185"/>
      <c r="I90" s="185"/>
      <c r="J90" s="186">
        <f>J226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3"/>
      <c r="C91" s="128"/>
      <c r="D91" s="184" t="s">
        <v>1384</v>
      </c>
      <c r="E91" s="185"/>
      <c r="F91" s="185"/>
      <c r="G91" s="185"/>
      <c r="H91" s="185"/>
      <c r="I91" s="185"/>
      <c r="J91" s="186">
        <f>J230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3"/>
      <c r="C92" s="128"/>
      <c r="D92" s="184" t="s">
        <v>1366</v>
      </c>
      <c r="E92" s="185"/>
      <c r="F92" s="185"/>
      <c r="G92" s="185"/>
      <c r="H92" s="185"/>
      <c r="I92" s="185"/>
      <c r="J92" s="186">
        <f>J232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83"/>
      <c r="C93" s="128"/>
      <c r="D93" s="184" t="s">
        <v>1367</v>
      </c>
      <c r="E93" s="185"/>
      <c r="F93" s="185"/>
      <c r="G93" s="185"/>
      <c r="H93" s="185"/>
      <c r="I93" s="185"/>
      <c r="J93" s="186">
        <f>J236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83"/>
      <c r="C94" s="128"/>
      <c r="D94" s="184" t="s">
        <v>1385</v>
      </c>
      <c r="E94" s="185"/>
      <c r="F94" s="185"/>
      <c r="G94" s="185"/>
      <c r="H94" s="185"/>
      <c r="I94" s="185"/>
      <c r="J94" s="186">
        <f>J241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83"/>
      <c r="C95" s="128"/>
      <c r="D95" s="184" t="s">
        <v>1386</v>
      </c>
      <c r="E95" s="185"/>
      <c r="F95" s="185"/>
      <c r="G95" s="185"/>
      <c r="H95" s="185"/>
      <c r="I95" s="185"/>
      <c r="J95" s="186">
        <f>J244</f>
        <v>0</v>
      </c>
      <c r="K95" s="128"/>
      <c r="L95" s="18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19.92" customHeight="1">
      <c r="A96" s="10"/>
      <c r="B96" s="183"/>
      <c r="C96" s="128"/>
      <c r="D96" s="184" t="s">
        <v>1387</v>
      </c>
      <c r="E96" s="185"/>
      <c r="F96" s="185"/>
      <c r="G96" s="185"/>
      <c r="H96" s="185"/>
      <c r="I96" s="185"/>
      <c r="J96" s="186">
        <f>J247</f>
        <v>0</v>
      </c>
      <c r="K96" s="128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3"/>
      <c r="C97" s="128"/>
      <c r="D97" s="184" t="s">
        <v>1388</v>
      </c>
      <c r="E97" s="185"/>
      <c r="F97" s="185"/>
      <c r="G97" s="185"/>
      <c r="H97" s="185"/>
      <c r="I97" s="185"/>
      <c r="J97" s="186">
        <f>J254</f>
        <v>0</v>
      </c>
      <c r="K97" s="128"/>
      <c r="L97" s="18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3"/>
      <c r="C98" s="128"/>
      <c r="D98" s="184" t="s">
        <v>1389</v>
      </c>
      <c r="E98" s="185"/>
      <c r="F98" s="185"/>
      <c r="G98" s="185"/>
      <c r="H98" s="185"/>
      <c r="I98" s="185"/>
      <c r="J98" s="186">
        <f>J256</f>
        <v>0</v>
      </c>
      <c r="K98" s="128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7"/>
      <c r="C99" s="178"/>
      <c r="D99" s="179" t="s">
        <v>1390</v>
      </c>
      <c r="E99" s="180"/>
      <c r="F99" s="180"/>
      <c r="G99" s="180"/>
      <c r="H99" s="180"/>
      <c r="I99" s="180"/>
      <c r="J99" s="181">
        <f>J258</f>
        <v>0</v>
      </c>
      <c r="K99" s="178"/>
      <c r="L99" s="18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6.96" customHeight="1">
      <c r="A101" s="41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5" s="2" customFormat="1" ht="6.96" customHeight="1">
      <c r="A105" s="41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14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24.96" customHeight="1">
      <c r="A106" s="41"/>
      <c r="B106" s="42"/>
      <c r="C106" s="26" t="s">
        <v>120</v>
      </c>
      <c r="D106" s="43"/>
      <c r="E106" s="43"/>
      <c r="F106" s="43"/>
      <c r="G106" s="43"/>
      <c r="H106" s="43"/>
      <c r="I106" s="43"/>
      <c r="J106" s="43"/>
      <c r="K106" s="43"/>
      <c r="L106" s="14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6.96" customHeight="1">
      <c r="A107" s="4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14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12" customHeight="1">
      <c r="A108" s="41"/>
      <c r="B108" s="42"/>
      <c r="C108" s="35" t="s">
        <v>16</v>
      </c>
      <c r="D108" s="43"/>
      <c r="E108" s="43"/>
      <c r="F108" s="43"/>
      <c r="G108" s="43"/>
      <c r="H108" s="43"/>
      <c r="I108" s="43"/>
      <c r="J108" s="43"/>
      <c r="K108" s="43"/>
      <c r="L108" s="14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16.5" customHeight="1">
      <c r="A109" s="41"/>
      <c r="B109" s="42"/>
      <c r="C109" s="43"/>
      <c r="D109" s="43"/>
      <c r="E109" s="172" t="str">
        <f>E7</f>
        <v>Rekonstrukce sociálního zařízení hasičské zbrojnice Lhota u Choryně</v>
      </c>
      <c r="F109" s="35"/>
      <c r="G109" s="35"/>
      <c r="H109" s="35"/>
      <c r="I109" s="43"/>
      <c r="J109" s="43"/>
      <c r="K109" s="43"/>
      <c r="L109" s="14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12" customHeight="1">
      <c r="A110" s="41"/>
      <c r="B110" s="42"/>
      <c r="C110" s="35" t="s">
        <v>105</v>
      </c>
      <c r="D110" s="43"/>
      <c r="E110" s="43"/>
      <c r="F110" s="43"/>
      <c r="G110" s="43"/>
      <c r="H110" s="43"/>
      <c r="I110" s="43"/>
      <c r="J110" s="43"/>
      <c r="K110" s="43"/>
      <c r="L110" s="14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16.5" customHeight="1">
      <c r="A111" s="41"/>
      <c r="B111" s="42"/>
      <c r="C111" s="43"/>
      <c r="D111" s="43"/>
      <c r="E111" s="72" t="str">
        <f>E9</f>
        <v>04 - Elektroinstalace</v>
      </c>
      <c r="F111" s="43"/>
      <c r="G111" s="43"/>
      <c r="H111" s="43"/>
      <c r="I111" s="43"/>
      <c r="J111" s="43"/>
      <c r="K111" s="43"/>
      <c r="L111" s="147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6.96" customHeight="1">
      <c r="A112" s="4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147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12" customHeight="1">
      <c r="A113" s="41"/>
      <c r="B113" s="42"/>
      <c r="C113" s="35" t="s">
        <v>21</v>
      </c>
      <c r="D113" s="43"/>
      <c r="E113" s="43"/>
      <c r="F113" s="30" t="str">
        <f>F12</f>
        <v xml:space="preserve"> </v>
      </c>
      <c r="G113" s="43"/>
      <c r="H113" s="43"/>
      <c r="I113" s="35" t="s">
        <v>23</v>
      </c>
      <c r="J113" s="75" t="str">
        <f>IF(J12="","",J12)</f>
        <v>30. 1. 2026</v>
      </c>
      <c r="K113" s="43"/>
      <c r="L113" s="147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6.96" customHeight="1">
      <c r="A114" s="4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40.05" customHeight="1">
      <c r="A115" s="41"/>
      <c r="B115" s="42"/>
      <c r="C115" s="35" t="s">
        <v>25</v>
      </c>
      <c r="D115" s="43"/>
      <c r="E115" s="43"/>
      <c r="F115" s="30" t="str">
        <f>E15</f>
        <v>Město Valašské Meziříčí, Náměstí 7/5,757 01 VM</v>
      </c>
      <c r="G115" s="43"/>
      <c r="H115" s="43"/>
      <c r="I115" s="35" t="s">
        <v>32</v>
      </c>
      <c r="J115" s="39" t="str">
        <f>E21</f>
        <v>TYKO atelier,Kouty 1413, Valašské Meziříčí</v>
      </c>
      <c r="K115" s="43"/>
      <c r="L115" s="147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15.15" customHeight="1">
      <c r="A116" s="41"/>
      <c r="B116" s="42"/>
      <c r="C116" s="35" t="s">
        <v>30</v>
      </c>
      <c r="D116" s="43"/>
      <c r="E116" s="43"/>
      <c r="F116" s="30" t="str">
        <f>IF(E18="","",E18)</f>
        <v>Vyplň údaj</v>
      </c>
      <c r="G116" s="43"/>
      <c r="H116" s="43"/>
      <c r="I116" s="35" t="s">
        <v>37</v>
      </c>
      <c r="J116" s="39" t="str">
        <f>E24</f>
        <v xml:space="preserve"> </v>
      </c>
      <c r="K116" s="43"/>
      <c r="L116" s="147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10.32" customHeight="1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147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11" customFormat="1" ht="29.28" customHeight="1">
      <c r="A118" s="188"/>
      <c r="B118" s="189"/>
      <c r="C118" s="190" t="s">
        <v>121</v>
      </c>
      <c r="D118" s="191" t="s">
        <v>59</v>
      </c>
      <c r="E118" s="191" t="s">
        <v>55</v>
      </c>
      <c r="F118" s="191" t="s">
        <v>56</v>
      </c>
      <c r="G118" s="191" t="s">
        <v>122</v>
      </c>
      <c r="H118" s="191" t="s">
        <v>123</v>
      </c>
      <c r="I118" s="191" t="s">
        <v>124</v>
      </c>
      <c r="J118" s="191" t="s">
        <v>109</v>
      </c>
      <c r="K118" s="192" t="s">
        <v>125</v>
      </c>
      <c r="L118" s="193"/>
      <c r="M118" s="95" t="s">
        <v>19</v>
      </c>
      <c r="N118" s="96" t="s">
        <v>44</v>
      </c>
      <c r="O118" s="96" t="s">
        <v>126</v>
      </c>
      <c r="P118" s="96" t="s">
        <v>127</v>
      </c>
      <c r="Q118" s="96" t="s">
        <v>128</v>
      </c>
      <c r="R118" s="96" t="s">
        <v>129</v>
      </c>
      <c r="S118" s="96" t="s">
        <v>130</v>
      </c>
      <c r="T118" s="97" t="s">
        <v>131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41"/>
      <c r="B119" s="42"/>
      <c r="C119" s="102" t="s">
        <v>132</v>
      </c>
      <c r="D119" s="43"/>
      <c r="E119" s="43"/>
      <c r="F119" s="43"/>
      <c r="G119" s="43"/>
      <c r="H119" s="43"/>
      <c r="I119" s="43"/>
      <c r="J119" s="194">
        <f>BK119</f>
        <v>0</v>
      </c>
      <c r="K119" s="43"/>
      <c r="L119" s="47"/>
      <c r="M119" s="98"/>
      <c r="N119" s="195"/>
      <c r="O119" s="99"/>
      <c r="P119" s="196">
        <f>P120+P139+P181+P258</f>
        <v>0</v>
      </c>
      <c r="Q119" s="99"/>
      <c r="R119" s="196">
        <f>R120+R139+R181+R258</f>
        <v>0</v>
      </c>
      <c r="S119" s="99"/>
      <c r="T119" s="197">
        <f>T120+T139+T181+T258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73</v>
      </c>
      <c r="AU119" s="20" t="s">
        <v>110</v>
      </c>
      <c r="BK119" s="198">
        <f>BK120+BK139+BK181+BK258</f>
        <v>0</v>
      </c>
    </row>
    <row r="120" s="12" customFormat="1" ht="25.92" customHeight="1">
      <c r="A120" s="12"/>
      <c r="B120" s="199"/>
      <c r="C120" s="200"/>
      <c r="D120" s="201" t="s">
        <v>73</v>
      </c>
      <c r="E120" s="202" t="s">
        <v>1391</v>
      </c>
      <c r="F120" s="202" t="s">
        <v>1392</v>
      </c>
      <c r="G120" s="200"/>
      <c r="H120" s="200"/>
      <c r="I120" s="203"/>
      <c r="J120" s="204">
        <f>BK120</f>
        <v>0</v>
      </c>
      <c r="K120" s="200"/>
      <c r="L120" s="205"/>
      <c r="M120" s="206"/>
      <c r="N120" s="207"/>
      <c r="O120" s="207"/>
      <c r="P120" s="208">
        <f>P121+P125+P127+P129+P131+P136</f>
        <v>0</v>
      </c>
      <c r="Q120" s="207"/>
      <c r="R120" s="208">
        <f>R121+R125+R127+R129+R131+R136</f>
        <v>0</v>
      </c>
      <c r="S120" s="207"/>
      <c r="T120" s="209">
        <f>T121+T125+T127+T129+T131+T136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82</v>
      </c>
      <c r="AT120" s="211" t="s">
        <v>73</v>
      </c>
      <c r="AU120" s="211" t="s">
        <v>74</v>
      </c>
      <c r="AY120" s="210" t="s">
        <v>135</v>
      </c>
      <c r="BK120" s="212">
        <f>BK121+BK125+BK127+BK129+BK131+BK136</f>
        <v>0</v>
      </c>
    </row>
    <row r="121" s="12" customFormat="1" ht="22.8" customHeight="1">
      <c r="A121" s="12"/>
      <c r="B121" s="199"/>
      <c r="C121" s="200"/>
      <c r="D121" s="201" t="s">
        <v>73</v>
      </c>
      <c r="E121" s="213" t="s">
        <v>1393</v>
      </c>
      <c r="F121" s="213" t="s">
        <v>1394</v>
      </c>
      <c r="G121" s="200"/>
      <c r="H121" s="200"/>
      <c r="I121" s="203"/>
      <c r="J121" s="214">
        <f>BK121</f>
        <v>0</v>
      </c>
      <c r="K121" s="200"/>
      <c r="L121" s="205"/>
      <c r="M121" s="206"/>
      <c r="N121" s="207"/>
      <c r="O121" s="207"/>
      <c r="P121" s="208">
        <f>SUM(P122:P124)</f>
        <v>0</v>
      </c>
      <c r="Q121" s="207"/>
      <c r="R121" s="208">
        <f>SUM(R122:R124)</f>
        <v>0</v>
      </c>
      <c r="S121" s="207"/>
      <c r="T121" s="209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82</v>
      </c>
      <c r="AT121" s="211" t="s">
        <v>73</v>
      </c>
      <c r="AU121" s="211" t="s">
        <v>82</v>
      </c>
      <c r="AY121" s="210" t="s">
        <v>135</v>
      </c>
      <c r="BK121" s="212">
        <f>SUM(BK122:BK124)</f>
        <v>0</v>
      </c>
    </row>
    <row r="122" s="2" customFormat="1" ht="16.5" customHeight="1">
      <c r="A122" s="41"/>
      <c r="B122" s="42"/>
      <c r="C122" s="215" t="s">
        <v>82</v>
      </c>
      <c r="D122" s="215" t="s">
        <v>138</v>
      </c>
      <c r="E122" s="216" t="s">
        <v>1395</v>
      </c>
      <c r="F122" s="217" t="s">
        <v>1396</v>
      </c>
      <c r="G122" s="218" t="s">
        <v>1397</v>
      </c>
      <c r="H122" s="219">
        <v>2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45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143</v>
      </c>
      <c r="AT122" s="226" t="s">
        <v>138</v>
      </c>
      <c r="AU122" s="226" t="s">
        <v>84</v>
      </c>
      <c r="AY122" s="20" t="s">
        <v>135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82</v>
      </c>
      <c r="BK122" s="227">
        <f>ROUND(I122*H122,2)</f>
        <v>0</v>
      </c>
      <c r="BL122" s="20" t="s">
        <v>143</v>
      </c>
      <c r="BM122" s="226" t="s">
        <v>84</v>
      </c>
    </row>
    <row r="123" s="2" customFormat="1" ht="16.5" customHeight="1">
      <c r="A123" s="41"/>
      <c r="B123" s="42"/>
      <c r="C123" s="215" t="s">
        <v>84</v>
      </c>
      <c r="D123" s="215" t="s">
        <v>138</v>
      </c>
      <c r="E123" s="216" t="s">
        <v>1398</v>
      </c>
      <c r="F123" s="217" t="s">
        <v>1399</v>
      </c>
      <c r="G123" s="218" t="s">
        <v>1397</v>
      </c>
      <c r="H123" s="219">
        <v>2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45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143</v>
      </c>
      <c r="AT123" s="226" t="s">
        <v>138</v>
      </c>
      <c r="AU123" s="226" t="s">
        <v>84</v>
      </c>
      <c r="AY123" s="20" t="s">
        <v>135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82</v>
      </c>
      <c r="BK123" s="227">
        <f>ROUND(I123*H123,2)</f>
        <v>0</v>
      </c>
      <c r="BL123" s="20" t="s">
        <v>143</v>
      </c>
      <c r="BM123" s="226" t="s">
        <v>143</v>
      </c>
    </row>
    <row r="124" s="2" customFormat="1" ht="16.5" customHeight="1">
      <c r="A124" s="41"/>
      <c r="B124" s="42"/>
      <c r="C124" s="215" t="s">
        <v>157</v>
      </c>
      <c r="D124" s="215" t="s">
        <v>138</v>
      </c>
      <c r="E124" s="216" t="s">
        <v>1400</v>
      </c>
      <c r="F124" s="217" t="s">
        <v>1401</v>
      </c>
      <c r="G124" s="218" t="s">
        <v>1402</v>
      </c>
      <c r="H124" s="219">
        <v>1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45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143</v>
      </c>
      <c r="AT124" s="226" t="s">
        <v>138</v>
      </c>
      <c r="AU124" s="226" t="s">
        <v>84</v>
      </c>
      <c r="AY124" s="20" t="s">
        <v>135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82</v>
      </c>
      <c r="BK124" s="227">
        <f>ROUND(I124*H124,2)</f>
        <v>0</v>
      </c>
      <c r="BL124" s="20" t="s">
        <v>143</v>
      </c>
      <c r="BM124" s="226" t="s">
        <v>188</v>
      </c>
    </row>
    <row r="125" s="12" customFormat="1" ht="22.8" customHeight="1">
      <c r="A125" s="12"/>
      <c r="B125" s="199"/>
      <c r="C125" s="200"/>
      <c r="D125" s="201" t="s">
        <v>73</v>
      </c>
      <c r="E125" s="213" t="s">
        <v>1393</v>
      </c>
      <c r="F125" s="213" t="s">
        <v>1394</v>
      </c>
      <c r="G125" s="200"/>
      <c r="H125" s="200"/>
      <c r="I125" s="203"/>
      <c r="J125" s="214">
        <f>BK125</f>
        <v>0</v>
      </c>
      <c r="K125" s="200"/>
      <c r="L125" s="205"/>
      <c r="M125" s="206"/>
      <c r="N125" s="207"/>
      <c r="O125" s="207"/>
      <c r="P125" s="208">
        <f>P126</f>
        <v>0</v>
      </c>
      <c r="Q125" s="207"/>
      <c r="R125" s="208">
        <f>R126</f>
        <v>0</v>
      </c>
      <c r="S125" s="207"/>
      <c r="T125" s="209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0" t="s">
        <v>82</v>
      </c>
      <c r="AT125" s="211" t="s">
        <v>73</v>
      </c>
      <c r="AU125" s="211" t="s">
        <v>82</v>
      </c>
      <c r="AY125" s="210" t="s">
        <v>135</v>
      </c>
      <c r="BK125" s="212">
        <f>BK126</f>
        <v>0</v>
      </c>
    </row>
    <row r="126" s="2" customFormat="1" ht="16.5" customHeight="1">
      <c r="A126" s="41"/>
      <c r="B126" s="42"/>
      <c r="C126" s="215" t="s">
        <v>143</v>
      </c>
      <c r="D126" s="215" t="s">
        <v>138</v>
      </c>
      <c r="E126" s="216" t="s">
        <v>1403</v>
      </c>
      <c r="F126" s="217" t="s">
        <v>1404</v>
      </c>
      <c r="G126" s="218" t="s">
        <v>1402</v>
      </c>
      <c r="H126" s="219">
        <v>1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45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143</v>
      </c>
      <c r="AT126" s="226" t="s">
        <v>138</v>
      </c>
      <c r="AU126" s="226" t="s">
        <v>84</v>
      </c>
      <c r="AY126" s="20" t="s">
        <v>135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82</v>
      </c>
      <c r="BK126" s="227">
        <f>ROUND(I126*H126,2)</f>
        <v>0</v>
      </c>
      <c r="BL126" s="20" t="s">
        <v>143</v>
      </c>
      <c r="BM126" s="226" t="s">
        <v>202</v>
      </c>
    </row>
    <row r="127" s="12" customFormat="1" ht="22.8" customHeight="1">
      <c r="A127" s="12"/>
      <c r="B127" s="199"/>
      <c r="C127" s="200"/>
      <c r="D127" s="201" t="s">
        <v>73</v>
      </c>
      <c r="E127" s="213" t="s">
        <v>1405</v>
      </c>
      <c r="F127" s="213" t="s">
        <v>1406</v>
      </c>
      <c r="G127" s="200"/>
      <c r="H127" s="200"/>
      <c r="I127" s="203"/>
      <c r="J127" s="214">
        <f>BK127</f>
        <v>0</v>
      </c>
      <c r="K127" s="200"/>
      <c r="L127" s="205"/>
      <c r="M127" s="206"/>
      <c r="N127" s="207"/>
      <c r="O127" s="207"/>
      <c r="P127" s="208">
        <f>P128</f>
        <v>0</v>
      </c>
      <c r="Q127" s="207"/>
      <c r="R127" s="208">
        <f>R128</f>
        <v>0</v>
      </c>
      <c r="S127" s="207"/>
      <c r="T127" s="209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0" t="s">
        <v>82</v>
      </c>
      <c r="AT127" s="211" t="s">
        <v>73</v>
      </c>
      <c r="AU127" s="211" t="s">
        <v>82</v>
      </c>
      <c r="AY127" s="210" t="s">
        <v>135</v>
      </c>
      <c r="BK127" s="212">
        <f>BK128</f>
        <v>0</v>
      </c>
    </row>
    <row r="128" s="2" customFormat="1" ht="16.5" customHeight="1">
      <c r="A128" s="41"/>
      <c r="B128" s="42"/>
      <c r="C128" s="215" t="s">
        <v>174</v>
      </c>
      <c r="D128" s="215" t="s">
        <v>138</v>
      </c>
      <c r="E128" s="216" t="s">
        <v>1407</v>
      </c>
      <c r="F128" s="217" t="s">
        <v>1408</v>
      </c>
      <c r="G128" s="218" t="s">
        <v>1402</v>
      </c>
      <c r="H128" s="219">
        <v>1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45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143</v>
      </c>
      <c r="AT128" s="226" t="s">
        <v>138</v>
      </c>
      <c r="AU128" s="226" t="s">
        <v>84</v>
      </c>
      <c r="AY128" s="20" t="s">
        <v>135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82</v>
      </c>
      <c r="BK128" s="227">
        <f>ROUND(I128*H128,2)</f>
        <v>0</v>
      </c>
      <c r="BL128" s="20" t="s">
        <v>143</v>
      </c>
      <c r="BM128" s="226" t="s">
        <v>215</v>
      </c>
    </row>
    <row r="129" s="12" customFormat="1" ht="22.8" customHeight="1">
      <c r="A129" s="12"/>
      <c r="B129" s="199"/>
      <c r="C129" s="200"/>
      <c r="D129" s="201" t="s">
        <v>73</v>
      </c>
      <c r="E129" s="213" t="s">
        <v>1409</v>
      </c>
      <c r="F129" s="213" t="s">
        <v>1410</v>
      </c>
      <c r="G129" s="200"/>
      <c r="H129" s="200"/>
      <c r="I129" s="203"/>
      <c r="J129" s="214">
        <f>BK129</f>
        <v>0</v>
      </c>
      <c r="K129" s="200"/>
      <c r="L129" s="205"/>
      <c r="M129" s="206"/>
      <c r="N129" s="207"/>
      <c r="O129" s="207"/>
      <c r="P129" s="208">
        <f>P130</f>
        <v>0</v>
      </c>
      <c r="Q129" s="207"/>
      <c r="R129" s="208">
        <f>R130</f>
        <v>0</v>
      </c>
      <c r="S129" s="207"/>
      <c r="T129" s="209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82</v>
      </c>
      <c r="AT129" s="211" t="s">
        <v>73</v>
      </c>
      <c r="AU129" s="211" t="s">
        <v>82</v>
      </c>
      <c r="AY129" s="210" t="s">
        <v>135</v>
      </c>
      <c r="BK129" s="212">
        <f>BK130</f>
        <v>0</v>
      </c>
    </row>
    <row r="130" s="2" customFormat="1" ht="16.5" customHeight="1">
      <c r="A130" s="41"/>
      <c r="B130" s="42"/>
      <c r="C130" s="215" t="s">
        <v>188</v>
      </c>
      <c r="D130" s="215" t="s">
        <v>138</v>
      </c>
      <c r="E130" s="216" t="s">
        <v>1411</v>
      </c>
      <c r="F130" s="217" t="s">
        <v>1412</v>
      </c>
      <c r="G130" s="218" t="s">
        <v>1402</v>
      </c>
      <c r="H130" s="219">
        <v>6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45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143</v>
      </c>
      <c r="AT130" s="226" t="s">
        <v>138</v>
      </c>
      <c r="AU130" s="226" t="s">
        <v>84</v>
      </c>
      <c r="AY130" s="20" t="s">
        <v>135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82</v>
      </c>
      <c r="BK130" s="227">
        <f>ROUND(I130*H130,2)</f>
        <v>0</v>
      </c>
      <c r="BL130" s="20" t="s">
        <v>143</v>
      </c>
      <c r="BM130" s="226" t="s">
        <v>8</v>
      </c>
    </row>
    <row r="131" s="12" customFormat="1" ht="22.8" customHeight="1">
      <c r="A131" s="12"/>
      <c r="B131" s="199"/>
      <c r="C131" s="200"/>
      <c r="D131" s="201" t="s">
        <v>73</v>
      </c>
      <c r="E131" s="213" t="s">
        <v>1413</v>
      </c>
      <c r="F131" s="213" t="s">
        <v>1414</v>
      </c>
      <c r="G131" s="200"/>
      <c r="H131" s="200"/>
      <c r="I131" s="203"/>
      <c r="J131" s="214">
        <f>BK131</f>
        <v>0</v>
      </c>
      <c r="K131" s="200"/>
      <c r="L131" s="205"/>
      <c r="M131" s="206"/>
      <c r="N131" s="207"/>
      <c r="O131" s="207"/>
      <c r="P131" s="208">
        <f>SUM(P132:P135)</f>
        <v>0</v>
      </c>
      <c r="Q131" s="207"/>
      <c r="R131" s="208">
        <f>SUM(R132:R135)</f>
        <v>0</v>
      </c>
      <c r="S131" s="207"/>
      <c r="T131" s="209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0" t="s">
        <v>82</v>
      </c>
      <c r="AT131" s="211" t="s">
        <v>73</v>
      </c>
      <c r="AU131" s="211" t="s">
        <v>82</v>
      </c>
      <c r="AY131" s="210" t="s">
        <v>135</v>
      </c>
      <c r="BK131" s="212">
        <f>SUM(BK132:BK135)</f>
        <v>0</v>
      </c>
    </row>
    <row r="132" s="2" customFormat="1" ht="16.5" customHeight="1">
      <c r="A132" s="41"/>
      <c r="B132" s="42"/>
      <c r="C132" s="215" t="s">
        <v>195</v>
      </c>
      <c r="D132" s="215" t="s">
        <v>138</v>
      </c>
      <c r="E132" s="216" t="s">
        <v>1415</v>
      </c>
      <c r="F132" s="217" t="s">
        <v>1416</v>
      </c>
      <c r="G132" s="218" t="s">
        <v>1402</v>
      </c>
      <c r="H132" s="219">
        <v>1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45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143</v>
      </c>
      <c r="AT132" s="226" t="s">
        <v>138</v>
      </c>
      <c r="AU132" s="226" t="s">
        <v>84</v>
      </c>
      <c r="AY132" s="20" t="s">
        <v>135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82</v>
      </c>
      <c r="BK132" s="227">
        <f>ROUND(I132*H132,2)</f>
        <v>0</v>
      </c>
      <c r="BL132" s="20" t="s">
        <v>143</v>
      </c>
      <c r="BM132" s="226" t="s">
        <v>267</v>
      </c>
    </row>
    <row r="133" s="2" customFormat="1" ht="16.5" customHeight="1">
      <c r="A133" s="41"/>
      <c r="B133" s="42"/>
      <c r="C133" s="215" t="s">
        <v>202</v>
      </c>
      <c r="D133" s="215" t="s">
        <v>138</v>
      </c>
      <c r="E133" s="216" t="s">
        <v>1417</v>
      </c>
      <c r="F133" s="217" t="s">
        <v>1418</v>
      </c>
      <c r="G133" s="218" t="s">
        <v>1402</v>
      </c>
      <c r="H133" s="219">
        <v>1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45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143</v>
      </c>
      <c r="AT133" s="226" t="s">
        <v>138</v>
      </c>
      <c r="AU133" s="226" t="s">
        <v>84</v>
      </c>
      <c r="AY133" s="20" t="s">
        <v>135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82</v>
      </c>
      <c r="BK133" s="227">
        <f>ROUND(I133*H133,2)</f>
        <v>0</v>
      </c>
      <c r="BL133" s="20" t="s">
        <v>143</v>
      </c>
      <c r="BM133" s="226" t="s">
        <v>278</v>
      </c>
    </row>
    <row r="134" s="2" customFormat="1" ht="16.5" customHeight="1">
      <c r="A134" s="41"/>
      <c r="B134" s="42"/>
      <c r="C134" s="215" t="s">
        <v>136</v>
      </c>
      <c r="D134" s="215" t="s">
        <v>138</v>
      </c>
      <c r="E134" s="216" t="s">
        <v>1419</v>
      </c>
      <c r="F134" s="217" t="s">
        <v>1420</v>
      </c>
      <c r="G134" s="218" t="s">
        <v>211</v>
      </c>
      <c r="H134" s="219">
        <v>2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45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143</v>
      </c>
      <c r="AT134" s="226" t="s">
        <v>138</v>
      </c>
      <c r="AU134" s="226" t="s">
        <v>84</v>
      </c>
      <c r="AY134" s="20" t="s">
        <v>135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82</v>
      </c>
      <c r="BK134" s="227">
        <f>ROUND(I134*H134,2)</f>
        <v>0</v>
      </c>
      <c r="BL134" s="20" t="s">
        <v>143</v>
      </c>
      <c r="BM134" s="226" t="s">
        <v>291</v>
      </c>
    </row>
    <row r="135" s="2" customFormat="1" ht="16.5" customHeight="1">
      <c r="A135" s="41"/>
      <c r="B135" s="42"/>
      <c r="C135" s="215" t="s">
        <v>215</v>
      </c>
      <c r="D135" s="215" t="s">
        <v>138</v>
      </c>
      <c r="E135" s="216" t="s">
        <v>1421</v>
      </c>
      <c r="F135" s="217" t="s">
        <v>1422</v>
      </c>
      <c r="G135" s="218" t="s">
        <v>1423</v>
      </c>
      <c r="H135" s="219">
        <v>2</v>
      </c>
      <c r="I135" s="220"/>
      <c r="J135" s="221">
        <f>ROUND(I135*H135,2)</f>
        <v>0</v>
      </c>
      <c r="K135" s="217" t="s">
        <v>19</v>
      </c>
      <c r="L135" s="47"/>
      <c r="M135" s="222" t="s">
        <v>19</v>
      </c>
      <c r="N135" s="223" t="s">
        <v>45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143</v>
      </c>
      <c r="AT135" s="226" t="s">
        <v>138</v>
      </c>
      <c r="AU135" s="226" t="s">
        <v>84</v>
      </c>
      <c r="AY135" s="20" t="s">
        <v>135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82</v>
      </c>
      <c r="BK135" s="227">
        <f>ROUND(I135*H135,2)</f>
        <v>0</v>
      </c>
      <c r="BL135" s="20" t="s">
        <v>143</v>
      </c>
      <c r="BM135" s="226" t="s">
        <v>307</v>
      </c>
    </row>
    <row r="136" s="12" customFormat="1" ht="22.8" customHeight="1">
      <c r="A136" s="12"/>
      <c r="B136" s="199"/>
      <c r="C136" s="200"/>
      <c r="D136" s="201" t="s">
        <v>73</v>
      </c>
      <c r="E136" s="213" t="s">
        <v>1424</v>
      </c>
      <c r="F136" s="213" t="s">
        <v>1425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SUM(P137:P138)</f>
        <v>0</v>
      </c>
      <c r="Q136" s="207"/>
      <c r="R136" s="208">
        <f>SUM(R137:R138)</f>
        <v>0</v>
      </c>
      <c r="S136" s="207"/>
      <c r="T136" s="209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0" t="s">
        <v>82</v>
      </c>
      <c r="AT136" s="211" t="s">
        <v>73</v>
      </c>
      <c r="AU136" s="211" t="s">
        <v>82</v>
      </c>
      <c r="AY136" s="210" t="s">
        <v>135</v>
      </c>
      <c r="BK136" s="212">
        <f>SUM(BK137:BK138)</f>
        <v>0</v>
      </c>
    </row>
    <row r="137" s="2" customFormat="1" ht="16.5" customHeight="1">
      <c r="A137" s="41"/>
      <c r="B137" s="42"/>
      <c r="C137" s="215" t="s">
        <v>223</v>
      </c>
      <c r="D137" s="215" t="s">
        <v>138</v>
      </c>
      <c r="E137" s="216" t="s">
        <v>1426</v>
      </c>
      <c r="F137" s="217" t="s">
        <v>1427</v>
      </c>
      <c r="G137" s="218" t="s">
        <v>1397</v>
      </c>
      <c r="H137" s="219">
        <v>2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45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143</v>
      </c>
      <c r="AT137" s="226" t="s">
        <v>138</v>
      </c>
      <c r="AU137" s="226" t="s">
        <v>84</v>
      </c>
      <c r="AY137" s="20" t="s">
        <v>135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82</v>
      </c>
      <c r="BK137" s="227">
        <f>ROUND(I137*H137,2)</f>
        <v>0</v>
      </c>
      <c r="BL137" s="20" t="s">
        <v>143</v>
      </c>
      <c r="BM137" s="226" t="s">
        <v>317</v>
      </c>
    </row>
    <row r="138" s="2" customFormat="1" ht="16.5" customHeight="1">
      <c r="A138" s="41"/>
      <c r="B138" s="42"/>
      <c r="C138" s="215" t="s">
        <v>8</v>
      </c>
      <c r="D138" s="215" t="s">
        <v>138</v>
      </c>
      <c r="E138" s="216" t="s">
        <v>1428</v>
      </c>
      <c r="F138" s="217" t="s">
        <v>1429</v>
      </c>
      <c r="G138" s="218" t="s">
        <v>1397</v>
      </c>
      <c r="H138" s="219">
        <v>1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45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143</v>
      </c>
      <c r="AT138" s="226" t="s">
        <v>138</v>
      </c>
      <c r="AU138" s="226" t="s">
        <v>84</v>
      </c>
      <c r="AY138" s="20" t="s">
        <v>135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82</v>
      </c>
      <c r="BK138" s="227">
        <f>ROUND(I138*H138,2)</f>
        <v>0</v>
      </c>
      <c r="BL138" s="20" t="s">
        <v>143</v>
      </c>
      <c r="BM138" s="226" t="s">
        <v>332</v>
      </c>
    </row>
    <row r="139" s="12" customFormat="1" ht="25.92" customHeight="1">
      <c r="A139" s="12"/>
      <c r="B139" s="199"/>
      <c r="C139" s="200"/>
      <c r="D139" s="201" t="s">
        <v>73</v>
      </c>
      <c r="E139" s="202" t="s">
        <v>1430</v>
      </c>
      <c r="F139" s="202" t="s">
        <v>1431</v>
      </c>
      <c r="G139" s="200"/>
      <c r="H139" s="200"/>
      <c r="I139" s="203"/>
      <c r="J139" s="204">
        <f>BK139</f>
        <v>0</v>
      </c>
      <c r="K139" s="200"/>
      <c r="L139" s="205"/>
      <c r="M139" s="206"/>
      <c r="N139" s="207"/>
      <c r="O139" s="207"/>
      <c r="P139" s="208">
        <f>P140+P142+P144+P149+P151+P153+P156+P158+P162+P165+P167+P169+P171+P176</f>
        <v>0</v>
      </c>
      <c r="Q139" s="207"/>
      <c r="R139" s="208">
        <f>R140+R142+R144+R149+R151+R153+R156+R158+R162+R165+R167+R169+R171+R176</f>
        <v>0</v>
      </c>
      <c r="S139" s="207"/>
      <c r="T139" s="209">
        <f>T140+T142+T144+T149+T151+T153+T156+T158+T162+T165+T167+T169+T171+T176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82</v>
      </c>
      <c r="AT139" s="211" t="s">
        <v>73</v>
      </c>
      <c r="AU139" s="211" t="s">
        <v>74</v>
      </c>
      <c r="AY139" s="210" t="s">
        <v>135</v>
      </c>
      <c r="BK139" s="212">
        <f>BK140+BK142+BK144+BK149+BK151+BK153+BK156+BK158+BK162+BK165+BK167+BK169+BK171+BK176</f>
        <v>0</v>
      </c>
    </row>
    <row r="140" s="12" customFormat="1" ht="22.8" customHeight="1">
      <c r="A140" s="12"/>
      <c r="B140" s="199"/>
      <c r="C140" s="200"/>
      <c r="D140" s="201" t="s">
        <v>73</v>
      </c>
      <c r="E140" s="213" t="s">
        <v>1432</v>
      </c>
      <c r="F140" s="213" t="s">
        <v>1433</v>
      </c>
      <c r="G140" s="200"/>
      <c r="H140" s="200"/>
      <c r="I140" s="203"/>
      <c r="J140" s="214">
        <f>BK140</f>
        <v>0</v>
      </c>
      <c r="K140" s="200"/>
      <c r="L140" s="205"/>
      <c r="M140" s="206"/>
      <c r="N140" s="207"/>
      <c r="O140" s="207"/>
      <c r="P140" s="208">
        <f>P141</f>
        <v>0</v>
      </c>
      <c r="Q140" s="207"/>
      <c r="R140" s="208">
        <f>R141</f>
        <v>0</v>
      </c>
      <c r="S140" s="207"/>
      <c r="T140" s="209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0" t="s">
        <v>82</v>
      </c>
      <c r="AT140" s="211" t="s">
        <v>73</v>
      </c>
      <c r="AU140" s="211" t="s">
        <v>82</v>
      </c>
      <c r="AY140" s="210" t="s">
        <v>135</v>
      </c>
      <c r="BK140" s="212">
        <f>BK141</f>
        <v>0</v>
      </c>
    </row>
    <row r="141" s="2" customFormat="1" ht="16.5" customHeight="1">
      <c r="A141" s="41"/>
      <c r="B141" s="42"/>
      <c r="C141" s="215" t="s">
        <v>254</v>
      </c>
      <c r="D141" s="215" t="s">
        <v>138</v>
      </c>
      <c r="E141" s="216" t="s">
        <v>1434</v>
      </c>
      <c r="F141" s="217" t="s">
        <v>1435</v>
      </c>
      <c r="G141" s="218" t="s">
        <v>211</v>
      </c>
      <c r="H141" s="219">
        <v>20</v>
      </c>
      <c r="I141" s="220"/>
      <c r="J141" s="221">
        <f>ROUND(I141*H141,2)</f>
        <v>0</v>
      </c>
      <c r="K141" s="217" t="s">
        <v>19</v>
      </c>
      <c r="L141" s="47"/>
      <c r="M141" s="222" t="s">
        <v>19</v>
      </c>
      <c r="N141" s="223" t="s">
        <v>45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143</v>
      </c>
      <c r="AT141" s="226" t="s">
        <v>138</v>
      </c>
      <c r="AU141" s="226" t="s">
        <v>84</v>
      </c>
      <c r="AY141" s="20" t="s">
        <v>135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82</v>
      </c>
      <c r="BK141" s="227">
        <f>ROUND(I141*H141,2)</f>
        <v>0</v>
      </c>
      <c r="BL141" s="20" t="s">
        <v>143</v>
      </c>
      <c r="BM141" s="226" t="s">
        <v>346</v>
      </c>
    </row>
    <row r="142" s="12" customFormat="1" ht="22.8" customHeight="1">
      <c r="A142" s="12"/>
      <c r="B142" s="199"/>
      <c r="C142" s="200"/>
      <c r="D142" s="201" t="s">
        <v>73</v>
      </c>
      <c r="E142" s="213" t="s">
        <v>1436</v>
      </c>
      <c r="F142" s="213" t="s">
        <v>1437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P143</f>
        <v>0</v>
      </c>
      <c r="Q142" s="207"/>
      <c r="R142" s="208">
        <f>R143</f>
        <v>0</v>
      </c>
      <c r="S142" s="207"/>
      <c r="T142" s="209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82</v>
      </c>
      <c r="AT142" s="211" t="s">
        <v>73</v>
      </c>
      <c r="AU142" s="211" t="s">
        <v>82</v>
      </c>
      <c r="AY142" s="210" t="s">
        <v>135</v>
      </c>
      <c r="BK142" s="212">
        <f>BK143</f>
        <v>0</v>
      </c>
    </row>
    <row r="143" s="2" customFormat="1" ht="16.5" customHeight="1">
      <c r="A143" s="41"/>
      <c r="B143" s="42"/>
      <c r="C143" s="215" t="s">
        <v>267</v>
      </c>
      <c r="D143" s="215" t="s">
        <v>138</v>
      </c>
      <c r="E143" s="216" t="s">
        <v>1438</v>
      </c>
      <c r="F143" s="217" t="s">
        <v>1439</v>
      </c>
      <c r="G143" s="218" t="s">
        <v>211</v>
      </c>
      <c r="H143" s="219">
        <v>20</v>
      </c>
      <c r="I143" s="220"/>
      <c r="J143" s="221">
        <f>ROUND(I143*H143,2)</f>
        <v>0</v>
      </c>
      <c r="K143" s="217" t="s">
        <v>19</v>
      </c>
      <c r="L143" s="47"/>
      <c r="M143" s="222" t="s">
        <v>19</v>
      </c>
      <c r="N143" s="223" t="s">
        <v>45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143</v>
      </c>
      <c r="AT143" s="226" t="s">
        <v>138</v>
      </c>
      <c r="AU143" s="226" t="s">
        <v>84</v>
      </c>
      <c r="AY143" s="20" t="s">
        <v>135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82</v>
      </c>
      <c r="BK143" s="227">
        <f>ROUND(I143*H143,2)</f>
        <v>0</v>
      </c>
      <c r="BL143" s="20" t="s">
        <v>143</v>
      </c>
      <c r="BM143" s="226" t="s">
        <v>554</v>
      </c>
    </row>
    <row r="144" s="12" customFormat="1" ht="22.8" customHeight="1">
      <c r="A144" s="12"/>
      <c r="B144" s="199"/>
      <c r="C144" s="200"/>
      <c r="D144" s="201" t="s">
        <v>73</v>
      </c>
      <c r="E144" s="213" t="s">
        <v>1440</v>
      </c>
      <c r="F144" s="213" t="s">
        <v>1441</v>
      </c>
      <c r="G144" s="200"/>
      <c r="H144" s="200"/>
      <c r="I144" s="203"/>
      <c r="J144" s="214">
        <f>BK144</f>
        <v>0</v>
      </c>
      <c r="K144" s="200"/>
      <c r="L144" s="205"/>
      <c r="M144" s="206"/>
      <c r="N144" s="207"/>
      <c r="O144" s="207"/>
      <c r="P144" s="208">
        <f>SUM(P145:P148)</f>
        <v>0</v>
      </c>
      <c r="Q144" s="207"/>
      <c r="R144" s="208">
        <f>SUM(R145:R148)</f>
        <v>0</v>
      </c>
      <c r="S144" s="207"/>
      <c r="T144" s="209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82</v>
      </c>
      <c r="AT144" s="211" t="s">
        <v>73</v>
      </c>
      <c r="AU144" s="211" t="s">
        <v>82</v>
      </c>
      <c r="AY144" s="210" t="s">
        <v>135</v>
      </c>
      <c r="BK144" s="212">
        <f>SUM(BK145:BK148)</f>
        <v>0</v>
      </c>
    </row>
    <row r="145" s="2" customFormat="1" ht="16.5" customHeight="1">
      <c r="A145" s="41"/>
      <c r="B145" s="42"/>
      <c r="C145" s="215" t="s">
        <v>273</v>
      </c>
      <c r="D145" s="215" t="s">
        <v>138</v>
      </c>
      <c r="E145" s="216" t="s">
        <v>1442</v>
      </c>
      <c r="F145" s="217" t="s">
        <v>1443</v>
      </c>
      <c r="G145" s="218" t="s">
        <v>211</v>
      </c>
      <c r="H145" s="219">
        <v>20</v>
      </c>
      <c r="I145" s="220"/>
      <c r="J145" s="221">
        <f>ROUND(I145*H145,2)</f>
        <v>0</v>
      </c>
      <c r="K145" s="217" t="s">
        <v>19</v>
      </c>
      <c r="L145" s="47"/>
      <c r="M145" s="222" t="s">
        <v>19</v>
      </c>
      <c r="N145" s="223" t="s">
        <v>45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143</v>
      </c>
      <c r="AT145" s="226" t="s">
        <v>138</v>
      </c>
      <c r="AU145" s="226" t="s">
        <v>84</v>
      </c>
      <c r="AY145" s="20" t="s">
        <v>135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82</v>
      </c>
      <c r="BK145" s="227">
        <f>ROUND(I145*H145,2)</f>
        <v>0</v>
      </c>
      <c r="BL145" s="20" t="s">
        <v>143</v>
      </c>
      <c r="BM145" s="226" t="s">
        <v>563</v>
      </c>
    </row>
    <row r="146" s="2" customFormat="1" ht="16.5" customHeight="1">
      <c r="A146" s="41"/>
      <c r="B146" s="42"/>
      <c r="C146" s="215" t="s">
        <v>278</v>
      </c>
      <c r="D146" s="215" t="s">
        <v>138</v>
      </c>
      <c r="E146" s="216" t="s">
        <v>1444</v>
      </c>
      <c r="F146" s="217" t="s">
        <v>1445</v>
      </c>
      <c r="G146" s="218" t="s">
        <v>1402</v>
      </c>
      <c r="H146" s="219">
        <v>10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45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143</v>
      </c>
      <c r="AT146" s="226" t="s">
        <v>138</v>
      </c>
      <c r="AU146" s="226" t="s">
        <v>84</v>
      </c>
      <c r="AY146" s="20" t="s">
        <v>135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82</v>
      </c>
      <c r="BK146" s="227">
        <f>ROUND(I146*H146,2)</f>
        <v>0</v>
      </c>
      <c r="BL146" s="20" t="s">
        <v>143</v>
      </c>
      <c r="BM146" s="226" t="s">
        <v>572</v>
      </c>
    </row>
    <row r="147" s="2" customFormat="1" ht="16.5" customHeight="1">
      <c r="A147" s="41"/>
      <c r="B147" s="42"/>
      <c r="C147" s="215" t="s">
        <v>284</v>
      </c>
      <c r="D147" s="215" t="s">
        <v>138</v>
      </c>
      <c r="E147" s="216" t="s">
        <v>1446</v>
      </c>
      <c r="F147" s="217" t="s">
        <v>1447</v>
      </c>
      <c r="G147" s="218" t="s">
        <v>1402</v>
      </c>
      <c r="H147" s="219">
        <v>20</v>
      </c>
      <c r="I147" s="220"/>
      <c r="J147" s="221">
        <f>ROUND(I147*H147,2)</f>
        <v>0</v>
      </c>
      <c r="K147" s="217" t="s">
        <v>19</v>
      </c>
      <c r="L147" s="47"/>
      <c r="M147" s="222" t="s">
        <v>19</v>
      </c>
      <c r="N147" s="223" t="s">
        <v>45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143</v>
      </c>
      <c r="AT147" s="226" t="s">
        <v>138</v>
      </c>
      <c r="AU147" s="226" t="s">
        <v>84</v>
      </c>
      <c r="AY147" s="20" t="s">
        <v>135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82</v>
      </c>
      <c r="BK147" s="227">
        <f>ROUND(I147*H147,2)</f>
        <v>0</v>
      </c>
      <c r="BL147" s="20" t="s">
        <v>143</v>
      </c>
      <c r="BM147" s="226" t="s">
        <v>584</v>
      </c>
    </row>
    <row r="148" s="2" customFormat="1" ht="16.5" customHeight="1">
      <c r="A148" s="41"/>
      <c r="B148" s="42"/>
      <c r="C148" s="215" t="s">
        <v>291</v>
      </c>
      <c r="D148" s="215" t="s">
        <v>138</v>
      </c>
      <c r="E148" s="216" t="s">
        <v>1448</v>
      </c>
      <c r="F148" s="217" t="s">
        <v>1449</v>
      </c>
      <c r="G148" s="218" t="s">
        <v>1402</v>
      </c>
      <c r="H148" s="219">
        <v>20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45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143</v>
      </c>
      <c r="AT148" s="226" t="s">
        <v>138</v>
      </c>
      <c r="AU148" s="226" t="s">
        <v>84</v>
      </c>
      <c r="AY148" s="20" t="s">
        <v>135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82</v>
      </c>
      <c r="BK148" s="227">
        <f>ROUND(I148*H148,2)</f>
        <v>0</v>
      </c>
      <c r="BL148" s="20" t="s">
        <v>143</v>
      </c>
      <c r="BM148" s="226" t="s">
        <v>596</v>
      </c>
    </row>
    <row r="149" s="12" customFormat="1" ht="22.8" customHeight="1">
      <c r="A149" s="12"/>
      <c r="B149" s="199"/>
      <c r="C149" s="200"/>
      <c r="D149" s="201" t="s">
        <v>73</v>
      </c>
      <c r="E149" s="213" t="s">
        <v>1450</v>
      </c>
      <c r="F149" s="213" t="s">
        <v>1451</v>
      </c>
      <c r="G149" s="200"/>
      <c r="H149" s="200"/>
      <c r="I149" s="203"/>
      <c r="J149" s="214">
        <f>BK149</f>
        <v>0</v>
      </c>
      <c r="K149" s="200"/>
      <c r="L149" s="205"/>
      <c r="M149" s="206"/>
      <c r="N149" s="207"/>
      <c r="O149" s="207"/>
      <c r="P149" s="208">
        <f>P150</f>
        <v>0</v>
      </c>
      <c r="Q149" s="207"/>
      <c r="R149" s="208">
        <f>R150</f>
        <v>0</v>
      </c>
      <c r="S149" s="207"/>
      <c r="T149" s="209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0" t="s">
        <v>82</v>
      </c>
      <c r="AT149" s="211" t="s">
        <v>73</v>
      </c>
      <c r="AU149" s="211" t="s">
        <v>82</v>
      </c>
      <c r="AY149" s="210" t="s">
        <v>135</v>
      </c>
      <c r="BK149" s="212">
        <f>BK150</f>
        <v>0</v>
      </c>
    </row>
    <row r="150" s="2" customFormat="1" ht="16.5" customHeight="1">
      <c r="A150" s="41"/>
      <c r="B150" s="42"/>
      <c r="C150" s="215" t="s">
        <v>300</v>
      </c>
      <c r="D150" s="215" t="s">
        <v>138</v>
      </c>
      <c r="E150" s="216" t="s">
        <v>1452</v>
      </c>
      <c r="F150" s="217" t="s">
        <v>1453</v>
      </c>
      <c r="G150" s="218" t="s">
        <v>1402</v>
      </c>
      <c r="H150" s="219">
        <v>2</v>
      </c>
      <c r="I150" s="220"/>
      <c r="J150" s="221">
        <f>ROUND(I150*H150,2)</f>
        <v>0</v>
      </c>
      <c r="K150" s="217" t="s">
        <v>19</v>
      </c>
      <c r="L150" s="47"/>
      <c r="M150" s="222" t="s">
        <v>19</v>
      </c>
      <c r="N150" s="223" t="s">
        <v>45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143</v>
      </c>
      <c r="AT150" s="226" t="s">
        <v>138</v>
      </c>
      <c r="AU150" s="226" t="s">
        <v>84</v>
      </c>
      <c r="AY150" s="20" t="s">
        <v>135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82</v>
      </c>
      <c r="BK150" s="227">
        <f>ROUND(I150*H150,2)</f>
        <v>0</v>
      </c>
      <c r="BL150" s="20" t="s">
        <v>143</v>
      </c>
      <c r="BM150" s="226" t="s">
        <v>608</v>
      </c>
    </row>
    <row r="151" s="12" customFormat="1" ht="22.8" customHeight="1">
      <c r="A151" s="12"/>
      <c r="B151" s="199"/>
      <c r="C151" s="200"/>
      <c r="D151" s="201" t="s">
        <v>73</v>
      </c>
      <c r="E151" s="213" t="s">
        <v>1454</v>
      </c>
      <c r="F151" s="213" t="s">
        <v>1455</v>
      </c>
      <c r="G151" s="200"/>
      <c r="H151" s="200"/>
      <c r="I151" s="203"/>
      <c r="J151" s="214">
        <f>BK151</f>
        <v>0</v>
      </c>
      <c r="K151" s="200"/>
      <c r="L151" s="205"/>
      <c r="M151" s="206"/>
      <c r="N151" s="207"/>
      <c r="O151" s="207"/>
      <c r="P151" s="208">
        <f>P152</f>
        <v>0</v>
      </c>
      <c r="Q151" s="207"/>
      <c r="R151" s="208">
        <f>R152</f>
        <v>0</v>
      </c>
      <c r="S151" s="207"/>
      <c r="T151" s="209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0" t="s">
        <v>82</v>
      </c>
      <c r="AT151" s="211" t="s">
        <v>73</v>
      </c>
      <c r="AU151" s="211" t="s">
        <v>82</v>
      </c>
      <c r="AY151" s="210" t="s">
        <v>135</v>
      </c>
      <c r="BK151" s="212">
        <f>BK152</f>
        <v>0</v>
      </c>
    </row>
    <row r="152" s="2" customFormat="1" ht="16.5" customHeight="1">
      <c r="A152" s="41"/>
      <c r="B152" s="42"/>
      <c r="C152" s="215" t="s">
        <v>307</v>
      </c>
      <c r="D152" s="215" t="s">
        <v>138</v>
      </c>
      <c r="E152" s="216" t="s">
        <v>1456</v>
      </c>
      <c r="F152" s="217" t="s">
        <v>1457</v>
      </c>
      <c r="G152" s="218" t="s">
        <v>1402</v>
      </c>
      <c r="H152" s="219">
        <v>4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45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143</v>
      </c>
      <c r="AT152" s="226" t="s">
        <v>138</v>
      </c>
      <c r="AU152" s="226" t="s">
        <v>84</v>
      </c>
      <c r="AY152" s="20" t="s">
        <v>135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82</v>
      </c>
      <c r="BK152" s="227">
        <f>ROUND(I152*H152,2)</f>
        <v>0</v>
      </c>
      <c r="BL152" s="20" t="s">
        <v>143</v>
      </c>
      <c r="BM152" s="226" t="s">
        <v>622</v>
      </c>
    </row>
    <row r="153" s="12" customFormat="1" ht="22.8" customHeight="1">
      <c r="A153" s="12"/>
      <c r="B153" s="199"/>
      <c r="C153" s="200"/>
      <c r="D153" s="201" t="s">
        <v>73</v>
      </c>
      <c r="E153" s="213" t="s">
        <v>1458</v>
      </c>
      <c r="F153" s="213" t="s">
        <v>1459</v>
      </c>
      <c r="G153" s="200"/>
      <c r="H153" s="200"/>
      <c r="I153" s="203"/>
      <c r="J153" s="214">
        <f>BK153</f>
        <v>0</v>
      </c>
      <c r="K153" s="200"/>
      <c r="L153" s="205"/>
      <c r="M153" s="206"/>
      <c r="N153" s="207"/>
      <c r="O153" s="207"/>
      <c r="P153" s="208">
        <f>SUM(P154:P155)</f>
        <v>0</v>
      </c>
      <c r="Q153" s="207"/>
      <c r="R153" s="208">
        <f>SUM(R154:R155)</f>
        <v>0</v>
      </c>
      <c r="S153" s="207"/>
      <c r="T153" s="209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0" t="s">
        <v>82</v>
      </c>
      <c r="AT153" s="211" t="s">
        <v>73</v>
      </c>
      <c r="AU153" s="211" t="s">
        <v>82</v>
      </c>
      <c r="AY153" s="210" t="s">
        <v>135</v>
      </c>
      <c r="BK153" s="212">
        <f>SUM(BK154:BK155)</f>
        <v>0</v>
      </c>
    </row>
    <row r="154" s="2" customFormat="1" ht="16.5" customHeight="1">
      <c r="A154" s="41"/>
      <c r="B154" s="42"/>
      <c r="C154" s="215" t="s">
        <v>7</v>
      </c>
      <c r="D154" s="215" t="s">
        <v>138</v>
      </c>
      <c r="E154" s="216" t="s">
        <v>1460</v>
      </c>
      <c r="F154" s="217" t="s">
        <v>1461</v>
      </c>
      <c r="G154" s="218" t="s">
        <v>1402</v>
      </c>
      <c r="H154" s="219">
        <v>1</v>
      </c>
      <c r="I154" s="220"/>
      <c r="J154" s="221">
        <f>ROUND(I154*H154,2)</f>
        <v>0</v>
      </c>
      <c r="K154" s="217" t="s">
        <v>19</v>
      </c>
      <c r="L154" s="47"/>
      <c r="M154" s="222" t="s">
        <v>19</v>
      </c>
      <c r="N154" s="223" t="s">
        <v>45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143</v>
      </c>
      <c r="AT154" s="226" t="s">
        <v>138</v>
      </c>
      <c r="AU154" s="226" t="s">
        <v>84</v>
      </c>
      <c r="AY154" s="20" t="s">
        <v>135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82</v>
      </c>
      <c r="BK154" s="227">
        <f>ROUND(I154*H154,2)</f>
        <v>0</v>
      </c>
      <c r="BL154" s="20" t="s">
        <v>143</v>
      </c>
      <c r="BM154" s="226" t="s">
        <v>638</v>
      </c>
    </row>
    <row r="155" s="2" customFormat="1" ht="16.5" customHeight="1">
      <c r="A155" s="41"/>
      <c r="B155" s="42"/>
      <c r="C155" s="215" t="s">
        <v>317</v>
      </c>
      <c r="D155" s="215" t="s">
        <v>138</v>
      </c>
      <c r="E155" s="216" t="s">
        <v>1462</v>
      </c>
      <c r="F155" s="217" t="s">
        <v>1463</v>
      </c>
      <c r="G155" s="218" t="s">
        <v>1402</v>
      </c>
      <c r="H155" s="219">
        <v>1</v>
      </c>
      <c r="I155" s="220"/>
      <c r="J155" s="221">
        <f>ROUND(I155*H155,2)</f>
        <v>0</v>
      </c>
      <c r="K155" s="217" t="s">
        <v>19</v>
      </c>
      <c r="L155" s="47"/>
      <c r="M155" s="222" t="s">
        <v>19</v>
      </c>
      <c r="N155" s="223" t="s">
        <v>45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143</v>
      </c>
      <c r="AT155" s="226" t="s">
        <v>138</v>
      </c>
      <c r="AU155" s="226" t="s">
        <v>84</v>
      </c>
      <c r="AY155" s="20" t="s">
        <v>135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82</v>
      </c>
      <c r="BK155" s="227">
        <f>ROUND(I155*H155,2)</f>
        <v>0</v>
      </c>
      <c r="BL155" s="20" t="s">
        <v>143</v>
      </c>
      <c r="BM155" s="226" t="s">
        <v>648</v>
      </c>
    </row>
    <row r="156" s="12" customFormat="1" ht="22.8" customHeight="1">
      <c r="A156" s="12"/>
      <c r="B156" s="199"/>
      <c r="C156" s="200"/>
      <c r="D156" s="201" t="s">
        <v>73</v>
      </c>
      <c r="E156" s="213" t="s">
        <v>1464</v>
      </c>
      <c r="F156" s="213" t="s">
        <v>1465</v>
      </c>
      <c r="G156" s="200"/>
      <c r="H156" s="200"/>
      <c r="I156" s="203"/>
      <c r="J156" s="214">
        <f>BK156</f>
        <v>0</v>
      </c>
      <c r="K156" s="200"/>
      <c r="L156" s="205"/>
      <c r="M156" s="206"/>
      <c r="N156" s="207"/>
      <c r="O156" s="207"/>
      <c r="P156" s="208">
        <f>P157</f>
        <v>0</v>
      </c>
      <c r="Q156" s="207"/>
      <c r="R156" s="208">
        <f>R157</f>
        <v>0</v>
      </c>
      <c r="S156" s="207"/>
      <c r="T156" s="209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0" t="s">
        <v>82</v>
      </c>
      <c r="AT156" s="211" t="s">
        <v>73</v>
      </c>
      <c r="AU156" s="211" t="s">
        <v>82</v>
      </c>
      <c r="AY156" s="210" t="s">
        <v>135</v>
      </c>
      <c r="BK156" s="212">
        <f>BK157</f>
        <v>0</v>
      </c>
    </row>
    <row r="157" s="2" customFormat="1" ht="16.5" customHeight="1">
      <c r="A157" s="41"/>
      <c r="B157" s="42"/>
      <c r="C157" s="215" t="s">
        <v>324</v>
      </c>
      <c r="D157" s="215" t="s">
        <v>138</v>
      </c>
      <c r="E157" s="216" t="s">
        <v>1466</v>
      </c>
      <c r="F157" s="217" t="s">
        <v>1467</v>
      </c>
      <c r="G157" s="218" t="s">
        <v>1402</v>
      </c>
      <c r="H157" s="219">
        <v>1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45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143</v>
      </c>
      <c r="AT157" s="226" t="s">
        <v>138</v>
      </c>
      <c r="AU157" s="226" t="s">
        <v>84</v>
      </c>
      <c r="AY157" s="20" t="s">
        <v>135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82</v>
      </c>
      <c r="BK157" s="227">
        <f>ROUND(I157*H157,2)</f>
        <v>0</v>
      </c>
      <c r="BL157" s="20" t="s">
        <v>143</v>
      </c>
      <c r="BM157" s="226" t="s">
        <v>658</v>
      </c>
    </row>
    <row r="158" s="12" customFormat="1" ht="22.8" customHeight="1">
      <c r="A158" s="12"/>
      <c r="B158" s="199"/>
      <c r="C158" s="200"/>
      <c r="D158" s="201" t="s">
        <v>73</v>
      </c>
      <c r="E158" s="213" t="s">
        <v>1409</v>
      </c>
      <c r="F158" s="213" t="s">
        <v>1410</v>
      </c>
      <c r="G158" s="200"/>
      <c r="H158" s="200"/>
      <c r="I158" s="203"/>
      <c r="J158" s="214">
        <f>BK158</f>
        <v>0</v>
      </c>
      <c r="K158" s="200"/>
      <c r="L158" s="205"/>
      <c r="M158" s="206"/>
      <c r="N158" s="207"/>
      <c r="O158" s="207"/>
      <c r="P158" s="208">
        <f>SUM(P159:P161)</f>
        <v>0</v>
      </c>
      <c r="Q158" s="207"/>
      <c r="R158" s="208">
        <f>SUM(R159:R161)</f>
        <v>0</v>
      </c>
      <c r="S158" s="207"/>
      <c r="T158" s="209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0" t="s">
        <v>82</v>
      </c>
      <c r="AT158" s="211" t="s">
        <v>73</v>
      </c>
      <c r="AU158" s="211" t="s">
        <v>82</v>
      </c>
      <c r="AY158" s="210" t="s">
        <v>135</v>
      </c>
      <c r="BK158" s="212">
        <f>SUM(BK159:BK161)</f>
        <v>0</v>
      </c>
    </row>
    <row r="159" s="2" customFormat="1" ht="16.5" customHeight="1">
      <c r="A159" s="41"/>
      <c r="B159" s="42"/>
      <c r="C159" s="215" t="s">
        <v>332</v>
      </c>
      <c r="D159" s="215" t="s">
        <v>138</v>
      </c>
      <c r="E159" s="216" t="s">
        <v>1468</v>
      </c>
      <c r="F159" s="217" t="s">
        <v>1412</v>
      </c>
      <c r="G159" s="218" t="s">
        <v>1402</v>
      </c>
      <c r="H159" s="219">
        <v>6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45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143</v>
      </c>
      <c r="AT159" s="226" t="s">
        <v>138</v>
      </c>
      <c r="AU159" s="226" t="s">
        <v>84</v>
      </c>
      <c r="AY159" s="20" t="s">
        <v>135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82</v>
      </c>
      <c r="BK159" s="227">
        <f>ROUND(I159*H159,2)</f>
        <v>0</v>
      </c>
      <c r="BL159" s="20" t="s">
        <v>143</v>
      </c>
      <c r="BM159" s="226" t="s">
        <v>667</v>
      </c>
    </row>
    <row r="160" s="2" customFormat="1" ht="16.5" customHeight="1">
      <c r="A160" s="41"/>
      <c r="B160" s="42"/>
      <c r="C160" s="215" t="s">
        <v>341</v>
      </c>
      <c r="D160" s="215" t="s">
        <v>138</v>
      </c>
      <c r="E160" s="216" t="s">
        <v>1469</v>
      </c>
      <c r="F160" s="217" t="s">
        <v>1470</v>
      </c>
      <c r="G160" s="218" t="s">
        <v>1402</v>
      </c>
      <c r="H160" s="219">
        <v>10</v>
      </c>
      <c r="I160" s="220"/>
      <c r="J160" s="221">
        <f>ROUND(I160*H160,2)</f>
        <v>0</v>
      </c>
      <c r="K160" s="217" t="s">
        <v>19</v>
      </c>
      <c r="L160" s="47"/>
      <c r="M160" s="222" t="s">
        <v>19</v>
      </c>
      <c r="N160" s="223" t="s">
        <v>45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143</v>
      </c>
      <c r="AT160" s="226" t="s">
        <v>138</v>
      </c>
      <c r="AU160" s="226" t="s">
        <v>84</v>
      </c>
      <c r="AY160" s="20" t="s">
        <v>135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82</v>
      </c>
      <c r="BK160" s="227">
        <f>ROUND(I160*H160,2)</f>
        <v>0</v>
      </c>
      <c r="BL160" s="20" t="s">
        <v>143</v>
      </c>
      <c r="BM160" s="226" t="s">
        <v>678</v>
      </c>
    </row>
    <row r="161" s="2" customFormat="1" ht="16.5" customHeight="1">
      <c r="A161" s="41"/>
      <c r="B161" s="42"/>
      <c r="C161" s="215" t="s">
        <v>346</v>
      </c>
      <c r="D161" s="215" t="s">
        <v>138</v>
      </c>
      <c r="E161" s="216" t="s">
        <v>1471</v>
      </c>
      <c r="F161" s="217" t="s">
        <v>1472</v>
      </c>
      <c r="G161" s="218" t="s">
        <v>1402</v>
      </c>
      <c r="H161" s="219">
        <v>1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45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143</v>
      </c>
      <c r="AT161" s="226" t="s">
        <v>138</v>
      </c>
      <c r="AU161" s="226" t="s">
        <v>84</v>
      </c>
      <c r="AY161" s="20" t="s">
        <v>135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82</v>
      </c>
      <c r="BK161" s="227">
        <f>ROUND(I161*H161,2)</f>
        <v>0</v>
      </c>
      <c r="BL161" s="20" t="s">
        <v>143</v>
      </c>
      <c r="BM161" s="226" t="s">
        <v>690</v>
      </c>
    </row>
    <row r="162" s="12" customFormat="1" ht="22.8" customHeight="1">
      <c r="A162" s="12"/>
      <c r="B162" s="199"/>
      <c r="C162" s="200"/>
      <c r="D162" s="201" t="s">
        <v>73</v>
      </c>
      <c r="E162" s="213" t="s">
        <v>1473</v>
      </c>
      <c r="F162" s="213" t="s">
        <v>1474</v>
      </c>
      <c r="G162" s="200"/>
      <c r="H162" s="200"/>
      <c r="I162" s="203"/>
      <c r="J162" s="214">
        <f>BK162</f>
        <v>0</v>
      </c>
      <c r="K162" s="200"/>
      <c r="L162" s="205"/>
      <c r="M162" s="206"/>
      <c r="N162" s="207"/>
      <c r="O162" s="207"/>
      <c r="P162" s="208">
        <f>SUM(P163:P164)</f>
        <v>0</v>
      </c>
      <c r="Q162" s="207"/>
      <c r="R162" s="208">
        <f>SUM(R163:R164)</f>
        <v>0</v>
      </c>
      <c r="S162" s="207"/>
      <c r="T162" s="209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0" t="s">
        <v>82</v>
      </c>
      <c r="AT162" s="211" t="s">
        <v>73</v>
      </c>
      <c r="AU162" s="211" t="s">
        <v>82</v>
      </c>
      <c r="AY162" s="210" t="s">
        <v>135</v>
      </c>
      <c r="BK162" s="212">
        <f>SUM(BK163:BK164)</f>
        <v>0</v>
      </c>
    </row>
    <row r="163" s="2" customFormat="1" ht="16.5" customHeight="1">
      <c r="A163" s="41"/>
      <c r="B163" s="42"/>
      <c r="C163" s="215" t="s">
        <v>550</v>
      </c>
      <c r="D163" s="215" t="s">
        <v>138</v>
      </c>
      <c r="E163" s="216" t="s">
        <v>1475</v>
      </c>
      <c r="F163" s="217" t="s">
        <v>1476</v>
      </c>
      <c r="G163" s="218" t="s">
        <v>1402</v>
      </c>
      <c r="H163" s="219">
        <v>20</v>
      </c>
      <c r="I163" s="220"/>
      <c r="J163" s="221">
        <f>ROUND(I163*H163,2)</f>
        <v>0</v>
      </c>
      <c r="K163" s="217" t="s">
        <v>19</v>
      </c>
      <c r="L163" s="47"/>
      <c r="M163" s="222" t="s">
        <v>19</v>
      </c>
      <c r="N163" s="223" t="s">
        <v>45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143</v>
      </c>
      <c r="AT163" s="226" t="s">
        <v>138</v>
      </c>
      <c r="AU163" s="226" t="s">
        <v>84</v>
      </c>
      <c r="AY163" s="20" t="s">
        <v>135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82</v>
      </c>
      <c r="BK163" s="227">
        <f>ROUND(I163*H163,2)</f>
        <v>0</v>
      </c>
      <c r="BL163" s="20" t="s">
        <v>143</v>
      </c>
      <c r="BM163" s="226" t="s">
        <v>698</v>
      </c>
    </row>
    <row r="164" s="2" customFormat="1" ht="16.5" customHeight="1">
      <c r="A164" s="41"/>
      <c r="B164" s="42"/>
      <c r="C164" s="215" t="s">
        <v>554</v>
      </c>
      <c r="D164" s="215" t="s">
        <v>138</v>
      </c>
      <c r="E164" s="216" t="s">
        <v>1477</v>
      </c>
      <c r="F164" s="217" t="s">
        <v>1478</v>
      </c>
      <c r="G164" s="218" t="s">
        <v>1402</v>
      </c>
      <c r="H164" s="219">
        <v>1</v>
      </c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45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143</v>
      </c>
      <c r="AT164" s="226" t="s">
        <v>138</v>
      </c>
      <c r="AU164" s="226" t="s">
        <v>84</v>
      </c>
      <c r="AY164" s="20" t="s">
        <v>135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82</v>
      </c>
      <c r="BK164" s="227">
        <f>ROUND(I164*H164,2)</f>
        <v>0</v>
      </c>
      <c r="BL164" s="20" t="s">
        <v>143</v>
      </c>
      <c r="BM164" s="226" t="s">
        <v>707</v>
      </c>
    </row>
    <row r="165" s="12" customFormat="1" ht="22.8" customHeight="1">
      <c r="A165" s="12"/>
      <c r="B165" s="199"/>
      <c r="C165" s="200"/>
      <c r="D165" s="201" t="s">
        <v>73</v>
      </c>
      <c r="E165" s="213" t="s">
        <v>1479</v>
      </c>
      <c r="F165" s="213" t="s">
        <v>1480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P166</f>
        <v>0</v>
      </c>
      <c r="Q165" s="207"/>
      <c r="R165" s="208">
        <f>R166</f>
        <v>0</v>
      </c>
      <c r="S165" s="207"/>
      <c r="T165" s="209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82</v>
      </c>
      <c r="AT165" s="211" t="s">
        <v>73</v>
      </c>
      <c r="AU165" s="211" t="s">
        <v>82</v>
      </c>
      <c r="AY165" s="210" t="s">
        <v>135</v>
      </c>
      <c r="BK165" s="212">
        <f>BK166</f>
        <v>0</v>
      </c>
    </row>
    <row r="166" s="2" customFormat="1" ht="16.5" customHeight="1">
      <c r="A166" s="41"/>
      <c r="B166" s="42"/>
      <c r="C166" s="215" t="s">
        <v>559</v>
      </c>
      <c r="D166" s="215" t="s">
        <v>138</v>
      </c>
      <c r="E166" s="216" t="s">
        <v>1481</v>
      </c>
      <c r="F166" s="217" t="s">
        <v>1482</v>
      </c>
      <c r="G166" s="218" t="s">
        <v>1483</v>
      </c>
      <c r="H166" s="219">
        <v>2</v>
      </c>
      <c r="I166" s="220"/>
      <c r="J166" s="221">
        <f>ROUND(I166*H166,2)</f>
        <v>0</v>
      </c>
      <c r="K166" s="217" t="s">
        <v>19</v>
      </c>
      <c r="L166" s="47"/>
      <c r="M166" s="222" t="s">
        <v>19</v>
      </c>
      <c r="N166" s="223" t="s">
        <v>45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143</v>
      </c>
      <c r="AT166" s="226" t="s">
        <v>138</v>
      </c>
      <c r="AU166" s="226" t="s">
        <v>84</v>
      </c>
      <c r="AY166" s="20" t="s">
        <v>135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82</v>
      </c>
      <c r="BK166" s="227">
        <f>ROUND(I166*H166,2)</f>
        <v>0</v>
      </c>
      <c r="BL166" s="20" t="s">
        <v>143</v>
      </c>
      <c r="BM166" s="226" t="s">
        <v>715</v>
      </c>
    </row>
    <row r="167" s="12" customFormat="1" ht="22.8" customHeight="1">
      <c r="A167" s="12"/>
      <c r="B167" s="199"/>
      <c r="C167" s="200"/>
      <c r="D167" s="201" t="s">
        <v>73</v>
      </c>
      <c r="E167" s="213" t="s">
        <v>1484</v>
      </c>
      <c r="F167" s="213" t="s">
        <v>1485</v>
      </c>
      <c r="G167" s="200"/>
      <c r="H167" s="200"/>
      <c r="I167" s="203"/>
      <c r="J167" s="214">
        <f>BK167</f>
        <v>0</v>
      </c>
      <c r="K167" s="200"/>
      <c r="L167" s="205"/>
      <c r="M167" s="206"/>
      <c r="N167" s="207"/>
      <c r="O167" s="207"/>
      <c r="P167" s="208">
        <f>P168</f>
        <v>0</v>
      </c>
      <c r="Q167" s="207"/>
      <c r="R167" s="208">
        <f>R168</f>
        <v>0</v>
      </c>
      <c r="S167" s="207"/>
      <c r="T167" s="209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0" t="s">
        <v>82</v>
      </c>
      <c r="AT167" s="211" t="s">
        <v>73</v>
      </c>
      <c r="AU167" s="211" t="s">
        <v>82</v>
      </c>
      <c r="AY167" s="210" t="s">
        <v>135</v>
      </c>
      <c r="BK167" s="212">
        <f>BK168</f>
        <v>0</v>
      </c>
    </row>
    <row r="168" s="2" customFormat="1" ht="16.5" customHeight="1">
      <c r="A168" s="41"/>
      <c r="B168" s="42"/>
      <c r="C168" s="215" t="s">
        <v>563</v>
      </c>
      <c r="D168" s="215" t="s">
        <v>138</v>
      </c>
      <c r="E168" s="216" t="s">
        <v>1486</v>
      </c>
      <c r="F168" s="217" t="s">
        <v>1487</v>
      </c>
      <c r="G168" s="218" t="s">
        <v>1402</v>
      </c>
      <c r="H168" s="219">
        <v>2</v>
      </c>
      <c r="I168" s="220"/>
      <c r="J168" s="221">
        <f>ROUND(I168*H168,2)</f>
        <v>0</v>
      </c>
      <c r="K168" s="217" t="s">
        <v>19</v>
      </c>
      <c r="L168" s="47"/>
      <c r="M168" s="222" t="s">
        <v>19</v>
      </c>
      <c r="N168" s="223" t="s">
        <v>45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143</v>
      </c>
      <c r="AT168" s="226" t="s">
        <v>138</v>
      </c>
      <c r="AU168" s="226" t="s">
        <v>84</v>
      </c>
      <c r="AY168" s="20" t="s">
        <v>135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82</v>
      </c>
      <c r="BK168" s="227">
        <f>ROUND(I168*H168,2)</f>
        <v>0</v>
      </c>
      <c r="BL168" s="20" t="s">
        <v>143</v>
      </c>
      <c r="BM168" s="226" t="s">
        <v>724</v>
      </c>
    </row>
    <row r="169" s="12" customFormat="1" ht="22.8" customHeight="1">
      <c r="A169" s="12"/>
      <c r="B169" s="199"/>
      <c r="C169" s="200"/>
      <c r="D169" s="201" t="s">
        <v>73</v>
      </c>
      <c r="E169" s="213" t="s">
        <v>1488</v>
      </c>
      <c r="F169" s="213" t="s">
        <v>1489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P170</f>
        <v>0</v>
      </c>
      <c r="Q169" s="207"/>
      <c r="R169" s="208">
        <f>R170</f>
        <v>0</v>
      </c>
      <c r="S169" s="207"/>
      <c r="T169" s="209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82</v>
      </c>
      <c r="AT169" s="211" t="s">
        <v>73</v>
      </c>
      <c r="AU169" s="211" t="s">
        <v>82</v>
      </c>
      <c r="AY169" s="210" t="s">
        <v>135</v>
      </c>
      <c r="BK169" s="212">
        <f>BK170</f>
        <v>0</v>
      </c>
    </row>
    <row r="170" s="2" customFormat="1" ht="16.5" customHeight="1">
      <c r="A170" s="41"/>
      <c r="B170" s="42"/>
      <c r="C170" s="215" t="s">
        <v>569</v>
      </c>
      <c r="D170" s="215" t="s">
        <v>138</v>
      </c>
      <c r="E170" s="216" t="s">
        <v>1490</v>
      </c>
      <c r="F170" s="217" t="s">
        <v>1491</v>
      </c>
      <c r="G170" s="218" t="s">
        <v>1402</v>
      </c>
      <c r="H170" s="219">
        <v>6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45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143</v>
      </c>
      <c r="AT170" s="226" t="s">
        <v>138</v>
      </c>
      <c r="AU170" s="226" t="s">
        <v>84</v>
      </c>
      <c r="AY170" s="20" t="s">
        <v>135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82</v>
      </c>
      <c r="BK170" s="227">
        <f>ROUND(I170*H170,2)</f>
        <v>0</v>
      </c>
      <c r="BL170" s="20" t="s">
        <v>143</v>
      </c>
      <c r="BM170" s="226" t="s">
        <v>733</v>
      </c>
    </row>
    <row r="171" s="12" customFormat="1" ht="22.8" customHeight="1">
      <c r="A171" s="12"/>
      <c r="B171" s="199"/>
      <c r="C171" s="200"/>
      <c r="D171" s="201" t="s">
        <v>73</v>
      </c>
      <c r="E171" s="213" t="s">
        <v>1492</v>
      </c>
      <c r="F171" s="213" t="s">
        <v>1493</v>
      </c>
      <c r="G171" s="200"/>
      <c r="H171" s="200"/>
      <c r="I171" s="203"/>
      <c r="J171" s="214">
        <f>BK171</f>
        <v>0</v>
      </c>
      <c r="K171" s="200"/>
      <c r="L171" s="205"/>
      <c r="M171" s="206"/>
      <c r="N171" s="207"/>
      <c r="O171" s="207"/>
      <c r="P171" s="208">
        <f>SUM(P172:P175)</f>
        <v>0</v>
      </c>
      <c r="Q171" s="207"/>
      <c r="R171" s="208">
        <f>SUM(R172:R175)</f>
        <v>0</v>
      </c>
      <c r="S171" s="207"/>
      <c r="T171" s="209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0" t="s">
        <v>82</v>
      </c>
      <c r="AT171" s="211" t="s">
        <v>73</v>
      </c>
      <c r="AU171" s="211" t="s">
        <v>82</v>
      </c>
      <c r="AY171" s="210" t="s">
        <v>135</v>
      </c>
      <c r="BK171" s="212">
        <f>SUM(BK172:BK175)</f>
        <v>0</v>
      </c>
    </row>
    <row r="172" s="2" customFormat="1" ht="16.5" customHeight="1">
      <c r="A172" s="41"/>
      <c r="B172" s="42"/>
      <c r="C172" s="215" t="s">
        <v>572</v>
      </c>
      <c r="D172" s="215" t="s">
        <v>138</v>
      </c>
      <c r="E172" s="216" t="s">
        <v>1494</v>
      </c>
      <c r="F172" s="217" t="s">
        <v>1495</v>
      </c>
      <c r="G172" s="218" t="s">
        <v>1402</v>
      </c>
      <c r="H172" s="219">
        <v>6</v>
      </c>
      <c r="I172" s="220"/>
      <c r="J172" s="221">
        <f>ROUND(I172*H172,2)</f>
        <v>0</v>
      </c>
      <c r="K172" s="217" t="s">
        <v>19</v>
      </c>
      <c r="L172" s="47"/>
      <c r="M172" s="222" t="s">
        <v>19</v>
      </c>
      <c r="N172" s="223" t="s">
        <v>45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143</v>
      </c>
      <c r="AT172" s="226" t="s">
        <v>138</v>
      </c>
      <c r="AU172" s="226" t="s">
        <v>84</v>
      </c>
      <c r="AY172" s="20" t="s">
        <v>135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82</v>
      </c>
      <c r="BK172" s="227">
        <f>ROUND(I172*H172,2)</f>
        <v>0</v>
      </c>
      <c r="BL172" s="20" t="s">
        <v>143</v>
      </c>
      <c r="BM172" s="226" t="s">
        <v>743</v>
      </c>
    </row>
    <row r="173" s="2" customFormat="1" ht="16.5" customHeight="1">
      <c r="A173" s="41"/>
      <c r="B173" s="42"/>
      <c r="C173" s="215" t="s">
        <v>579</v>
      </c>
      <c r="D173" s="215" t="s">
        <v>138</v>
      </c>
      <c r="E173" s="216" t="s">
        <v>1496</v>
      </c>
      <c r="F173" s="217" t="s">
        <v>1497</v>
      </c>
      <c r="G173" s="218" t="s">
        <v>1402</v>
      </c>
      <c r="H173" s="219">
        <v>1</v>
      </c>
      <c r="I173" s="220"/>
      <c r="J173" s="221">
        <f>ROUND(I173*H173,2)</f>
        <v>0</v>
      </c>
      <c r="K173" s="217" t="s">
        <v>19</v>
      </c>
      <c r="L173" s="47"/>
      <c r="M173" s="222" t="s">
        <v>19</v>
      </c>
      <c r="N173" s="223" t="s">
        <v>45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143</v>
      </c>
      <c r="AT173" s="226" t="s">
        <v>138</v>
      </c>
      <c r="AU173" s="226" t="s">
        <v>84</v>
      </c>
      <c r="AY173" s="20" t="s">
        <v>135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82</v>
      </c>
      <c r="BK173" s="227">
        <f>ROUND(I173*H173,2)</f>
        <v>0</v>
      </c>
      <c r="BL173" s="20" t="s">
        <v>143</v>
      </c>
      <c r="BM173" s="226" t="s">
        <v>755</v>
      </c>
    </row>
    <row r="174" s="2" customFormat="1" ht="16.5" customHeight="1">
      <c r="A174" s="41"/>
      <c r="B174" s="42"/>
      <c r="C174" s="215" t="s">
        <v>584</v>
      </c>
      <c r="D174" s="215" t="s">
        <v>138</v>
      </c>
      <c r="E174" s="216" t="s">
        <v>1498</v>
      </c>
      <c r="F174" s="217" t="s">
        <v>1499</v>
      </c>
      <c r="G174" s="218" t="s">
        <v>1402</v>
      </c>
      <c r="H174" s="219">
        <v>10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45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143</v>
      </c>
      <c r="AT174" s="226" t="s">
        <v>138</v>
      </c>
      <c r="AU174" s="226" t="s">
        <v>84</v>
      </c>
      <c r="AY174" s="20" t="s">
        <v>135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82</v>
      </c>
      <c r="BK174" s="227">
        <f>ROUND(I174*H174,2)</f>
        <v>0</v>
      </c>
      <c r="BL174" s="20" t="s">
        <v>143</v>
      </c>
      <c r="BM174" s="226" t="s">
        <v>765</v>
      </c>
    </row>
    <row r="175" s="2" customFormat="1" ht="16.5" customHeight="1">
      <c r="A175" s="41"/>
      <c r="B175" s="42"/>
      <c r="C175" s="215" t="s">
        <v>591</v>
      </c>
      <c r="D175" s="215" t="s">
        <v>138</v>
      </c>
      <c r="E175" s="216" t="s">
        <v>1500</v>
      </c>
      <c r="F175" s="217" t="s">
        <v>1501</v>
      </c>
      <c r="G175" s="218" t="s">
        <v>1402</v>
      </c>
      <c r="H175" s="219">
        <v>1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45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143</v>
      </c>
      <c r="AT175" s="226" t="s">
        <v>138</v>
      </c>
      <c r="AU175" s="226" t="s">
        <v>84</v>
      </c>
      <c r="AY175" s="20" t="s">
        <v>135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82</v>
      </c>
      <c r="BK175" s="227">
        <f>ROUND(I175*H175,2)</f>
        <v>0</v>
      </c>
      <c r="BL175" s="20" t="s">
        <v>143</v>
      </c>
      <c r="BM175" s="226" t="s">
        <v>775</v>
      </c>
    </row>
    <row r="176" s="12" customFormat="1" ht="22.8" customHeight="1">
      <c r="A176" s="12"/>
      <c r="B176" s="199"/>
      <c r="C176" s="200"/>
      <c r="D176" s="201" t="s">
        <v>73</v>
      </c>
      <c r="E176" s="213" t="s">
        <v>1393</v>
      </c>
      <c r="F176" s="213" t="s">
        <v>1394</v>
      </c>
      <c r="G176" s="200"/>
      <c r="H176" s="200"/>
      <c r="I176" s="203"/>
      <c r="J176" s="214">
        <f>BK176</f>
        <v>0</v>
      </c>
      <c r="K176" s="200"/>
      <c r="L176" s="205"/>
      <c r="M176" s="206"/>
      <c r="N176" s="207"/>
      <c r="O176" s="207"/>
      <c r="P176" s="208">
        <f>SUM(P177:P180)</f>
        <v>0</v>
      </c>
      <c r="Q176" s="207"/>
      <c r="R176" s="208">
        <f>SUM(R177:R180)</f>
        <v>0</v>
      </c>
      <c r="S176" s="207"/>
      <c r="T176" s="209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0" t="s">
        <v>82</v>
      </c>
      <c r="AT176" s="211" t="s">
        <v>73</v>
      </c>
      <c r="AU176" s="211" t="s">
        <v>82</v>
      </c>
      <c r="AY176" s="210" t="s">
        <v>135</v>
      </c>
      <c r="BK176" s="212">
        <f>SUM(BK177:BK180)</f>
        <v>0</v>
      </c>
    </row>
    <row r="177" s="2" customFormat="1" ht="16.5" customHeight="1">
      <c r="A177" s="41"/>
      <c r="B177" s="42"/>
      <c r="C177" s="215" t="s">
        <v>596</v>
      </c>
      <c r="D177" s="215" t="s">
        <v>138</v>
      </c>
      <c r="E177" s="216" t="s">
        <v>1502</v>
      </c>
      <c r="F177" s="217" t="s">
        <v>1503</v>
      </c>
      <c r="G177" s="218" t="s">
        <v>1397</v>
      </c>
      <c r="H177" s="219">
        <v>2</v>
      </c>
      <c r="I177" s="220"/>
      <c r="J177" s="221">
        <f>ROUND(I177*H177,2)</f>
        <v>0</v>
      </c>
      <c r="K177" s="217" t="s">
        <v>19</v>
      </c>
      <c r="L177" s="47"/>
      <c r="M177" s="222" t="s">
        <v>19</v>
      </c>
      <c r="N177" s="223" t="s">
        <v>45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143</v>
      </c>
      <c r="AT177" s="226" t="s">
        <v>138</v>
      </c>
      <c r="AU177" s="226" t="s">
        <v>84</v>
      </c>
      <c r="AY177" s="20" t="s">
        <v>135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82</v>
      </c>
      <c r="BK177" s="227">
        <f>ROUND(I177*H177,2)</f>
        <v>0</v>
      </c>
      <c r="BL177" s="20" t="s">
        <v>143</v>
      </c>
      <c r="BM177" s="226" t="s">
        <v>796</v>
      </c>
    </row>
    <row r="178" s="2" customFormat="1" ht="16.5" customHeight="1">
      <c r="A178" s="41"/>
      <c r="B178" s="42"/>
      <c r="C178" s="215" t="s">
        <v>601</v>
      </c>
      <c r="D178" s="215" t="s">
        <v>138</v>
      </c>
      <c r="E178" s="216" t="s">
        <v>1504</v>
      </c>
      <c r="F178" s="217" t="s">
        <v>1505</v>
      </c>
      <c r="G178" s="218" t="s">
        <v>1402</v>
      </c>
      <c r="H178" s="219">
        <v>1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45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143</v>
      </c>
      <c r="AT178" s="226" t="s">
        <v>138</v>
      </c>
      <c r="AU178" s="226" t="s">
        <v>84</v>
      </c>
      <c r="AY178" s="20" t="s">
        <v>135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82</v>
      </c>
      <c r="BK178" s="227">
        <f>ROUND(I178*H178,2)</f>
        <v>0</v>
      </c>
      <c r="BL178" s="20" t="s">
        <v>143</v>
      </c>
      <c r="BM178" s="226" t="s">
        <v>823</v>
      </c>
    </row>
    <row r="179" s="2" customFormat="1" ht="16.5" customHeight="1">
      <c r="A179" s="41"/>
      <c r="B179" s="42"/>
      <c r="C179" s="215" t="s">
        <v>608</v>
      </c>
      <c r="D179" s="215" t="s">
        <v>138</v>
      </c>
      <c r="E179" s="216" t="s">
        <v>1506</v>
      </c>
      <c r="F179" s="217" t="s">
        <v>1507</v>
      </c>
      <c r="G179" s="218" t="s">
        <v>1402</v>
      </c>
      <c r="H179" s="219">
        <v>1</v>
      </c>
      <c r="I179" s="220"/>
      <c r="J179" s="221">
        <f>ROUND(I179*H179,2)</f>
        <v>0</v>
      </c>
      <c r="K179" s="217" t="s">
        <v>19</v>
      </c>
      <c r="L179" s="47"/>
      <c r="M179" s="222" t="s">
        <v>19</v>
      </c>
      <c r="N179" s="223" t="s">
        <v>45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143</v>
      </c>
      <c r="AT179" s="226" t="s">
        <v>138</v>
      </c>
      <c r="AU179" s="226" t="s">
        <v>84</v>
      </c>
      <c r="AY179" s="20" t="s">
        <v>135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82</v>
      </c>
      <c r="BK179" s="227">
        <f>ROUND(I179*H179,2)</f>
        <v>0</v>
      </c>
      <c r="BL179" s="20" t="s">
        <v>143</v>
      </c>
      <c r="BM179" s="226" t="s">
        <v>839</v>
      </c>
    </row>
    <row r="180" s="2" customFormat="1" ht="16.5" customHeight="1">
      <c r="A180" s="41"/>
      <c r="B180" s="42"/>
      <c r="C180" s="215" t="s">
        <v>615</v>
      </c>
      <c r="D180" s="215" t="s">
        <v>138</v>
      </c>
      <c r="E180" s="216" t="s">
        <v>1508</v>
      </c>
      <c r="F180" s="217" t="s">
        <v>1509</v>
      </c>
      <c r="G180" s="218" t="s">
        <v>1402</v>
      </c>
      <c r="H180" s="219">
        <v>1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45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143</v>
      </c>
      <c r="AT180" s="226" t="s">
        <v>138</v>
      </c>
      <c r="AU180" s="226" t="s">
        <v>84</v>
      </c>
      <c r="AY180" s="20" t="s">
        <v>135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82</v>
      </c>
      <c r="BK180" s="227">
        <f>ROUND(I180*H180,2)</f>
        <v>0</v>
      </c>
      <c r="BL180" s="20" t="s">
        <v>143</v>
      </c>
      <c r="BM180" s="226" t="s">
        <v>849</v>
      </c>
    </row>
    <row r="181" s="12" customFormat="1" ht="25.92" customHeight="1">
      <c r="A181" s="12"/>
      <c r="B181" s="199"/>
      <c r="C181" s="200"/>
      <c r="D181" s="201" t="s">
        <v>73</v>
      </c>
      <c r="E181" s="202" t="s">
        <v>1510</v>
      </c>
      <c r="F181" s="202" t="s">
        <v>1511</v>
      </c>
      <c r="G181" s="200"/>
      <c r="H181" s="200"/>
      <c r="I181" s="203"/>
      <c r="J181" s="204">
        <f>BK181</f>
        <v>0</v>
      </c>
      <c r="K181" s="200"/>
      <c r="L181" s="205"/>
      <c r="M181" s="206"/>
      <c r="N181" s="207"/>
      <c r="O181" s="207"/>
      <c r="P181" s="208">
        <f>P182+P183+P200+P206+P212+P218+P221+P224+P226+P230+P232+P236+P241+P244+P247+P254+P256</f>
        <v>0</v>
      </c>
      <c r="Q181" s="207"/>
      <c r="R181" s="208">
        <f>R182+R183+R200+R206+R212+R218+R221+R224+R226+R230+R232+R236+R241+R244+R247+R254+R256</f>
        <v>0</v>
      </c>
      <c r="S181" s="207"/>
      <c r="T181" s="209">
        <f>T182+T183+T200+T206+T212+T218+T221+T224+T226+T230+T232+T236+T241+T244+T247+T254+T256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0" t="s">
        <v>82</v>
      </c>
      <c r="AT181" s="211" t="s">
        <v>73</v>
      </c>
      <c r="AU181" s="211" t="s">
        <v>74</v>
      </c>
      <c r="AY181" s="210" t="s">
        <v>135</v>
      </c>
      <c r="BK181" s="212">
        <f>BK182+BK183+BK200+BK206+BK212+BK218+BK221+BK224+BK226+BK230+BK232+BK236+BK241+BK244+BK247+BK254+BK256</f>
        <v>0</v>
      </c>
    </row>
    <row r="182" s="2" customFormat="1" ht="16.5" customHeight="1">
      <c r="A182" s="41"/>
      <c r="B182" s="42"/>
      <c r="C182" s="215" t="s">
        <v>622</v>
      </c>
      <c r="D182" s="215" t="s">
        <v>138</v>
      </c>
      <c r="E182" s="216" t="s">
        <v>1512</v>
      </c>
      <c r="F182" s="217" t="s">
        <v>1513</v>
      </c>
      <c r="G182" s="218" t="s">
        <v>1397</v>
      </c>
      <c r="H182" s="219">
        <v>4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45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143</v>
      </c>
      <c r="AT182" s="226" t="s">
        <v>138</v>
      </c>
      <c r="AU182" s="226" t="s">
        <v>82</v>
      </c>
      <c r="AY182" s="20" t="s">
        <v>135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82</v>
      </c>
      <c r="BK182" s="227">
        <f>ROUND(I182*H182,2)</f>
        <v>0</v>
      </c>
      <c r="BL182" s="20" t="s">
        <v>143</v>
      </c>
      <c r="BM182" s="226" t="s">
        <v>860</v>
      </c>
    </row>
    <row r="183" s="12" customFormat="1" ht="22.8" customHeight="1">
      <c r="A183" s="12"/>
      <c r="B183" s="199"/>
      <c r="C183" s="200"/>
      <c r="D183" s="201" t="s">
        <v>73</v>
      </c>
      <c r="E183" s="213" t="s">
        <v>1393</v>
      </c>
      <c r="F183" s="213" t="s">
        <v>1394</v>
      </c>
      <c r="G183" s="200"/>
      <c r="H183" s="200"/>
      <c r="I183" s="203"/>
      <c r="J183" s="214">
        <f>BK183</f>
        <v>0</v>
      </c>
      <c r="K183" s="200"/>
      <c r="L183" s="205"/>
      <c r="M183" s="206"/>
      <c r="N183" s="207"/>
      <c r="O183" s="207"/>
      <c r="P183" s="208">
        <f>SUM(P184:P199)</f>
        <v>0</v>
      </c>
      <c r="Q183" s="207"/>
      <c r="R183" s="208">
        <f>SUM(R184:R199)</f>
        <v>0</v>
      </c>
      <c r="S183" s="207"/>
      <c r="T183" s="209">
        <f>SUM(T184:T199)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82</v>
      </c>
      <c r="AT183" s="211" t="s">
        <v>73</v>
      </c>
      <c r="AU183" s="211" t="s">
        <v>82</v>
      </c>
      <c r="AY183" s="210" t="s">
        <v>135</v>
      </c>
      <c r="BK183" s="212">
        <f>SUM(BK184:BK199)</f>
        <v>0</v>
      </c>
    </row>
    <row r="184" s="2" customFormat="1" ht="16.5" customHeight="1">
      <c r="A184" s="41"/>
      <c r="B184" s="42"/>
      <c r="C184" s="215" t="s">
        <v>630</v>
      </c>
      <c r="D184" s="215" t="s">
        <v>138</v>
      </c>
      <c r="E184" s="216" t="s">
        <v>1514</v>
      </c>
      <c r="F184" s="217" t="s">
        <v>1515</v>
      </c>
      <c r="G184" s="218" t="s">
        <v>1397</v>
      </c>
      <c r="H184" s="219">
        <v>2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45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143</v>
      </c>
      <c r="AT184" s="226" t="s">
        <v>138</v>
      </c>
      <c r="AU184" s="226" t="s">
        <v>84</v>
      </c>
      <c r="AY184" s="20" t="s">
        <v>135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82</v>
      </c>
      <c r="BK184" s="227">
        <f>ROUND(I184*H184,2)</f>
        <v>0</v>
      </c>
      <c r="BL184" s="20" t="s">
        <v>143</v>
      </c>
      <c r="BM184" s="226" t="s">
        <v>872</v>
      </c>
    </row>
    <row r="185" s="2" customFormat="1" ht="16.5" customHeight="1">
      <c r="A185" s="41"/>
      <c r="B185" s="42"/>
      <c r="C185" s="215" t="s">
        <v>638</v>
      </c>
      <c r="D185" s="215" t="s">
        <v>138</v>
      </c>
      <c r="E185" s="216" t="s">
        <v>1516</v>
      </c>
      <c r="F185" s="217" t="s">
        <v>1517</v>
      </c>
      <c r="G185" s="218" t="s">
        <v>1518</v>
      </c>
      <c r="H185" s="219">
        <v>100</v>
      </c>
      <c r="I185" s="220"/>
      <c r="J185" s="221">
        <f>ROUND(I185*H185,2)</f>
        <v>0</v>
      </c>
      <c r="K185" s="217" t="s">
        <v>19</v>
      </c>
      <c r="L185" s="47"/>
      <c r="M185" s="222" t="s">
        <v>19</v>
      </c>
      <c r="N185" s="223" t="s">
        <v>45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143</v>
      </c>
      <c r="AT185" s="226" t="s">
        <v>138</v>
      </c>
      <c r="AU185" s="226" t="s">
        <v>84</v>
      </c>
      <c r="AY185" s="20" t="s">
        <v>135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82</v>
      </c>
      <c r="BK185" s="227">
        <f>ROUND(I185*H185,2)</f>
        <v>0</v>
      </c>
      <c r="BL185" s="20" t="s">
        <v>143</v>
      </c>
      <c r="BM185" s="226" t="s">
        <v>883</v>
      </c>
    </row>
    <row r="186" s="2" customFormat="1" ht="16.5" customHeight="1">
      <c r="A186" s="41"/>
      <c r="B186" s="42"/>
      <c r="C186" s="215" t="s">
        <v>643</v>
      </c>
      <c r="D186" s="215" t="s">
        <v>138</v>
      </c>
      <c r="E186" s="216" t="s">
        <v>1519</v>
      </c>
      <c r="F186" s="217" t="s">
        <v>1520</v>
      </c>
      <c r="G186" s="218" t="s">
        <v>1518</v>
      </c>
      <c r="H186" s="219">
        <v>200</v>
      </c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45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143</v>
      </c>
      <c r="AT186" s="226" t="s">
        <v>138</v>
      </c>
      <c r="AU186" s="226" t="s">
        <v>84</v>
      </c>
      <c r="AY186" s="20" t="s">
        <v>135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82</v>
      </c>
      <c r="BK186" s="227">
        <f>ROUND(I186*H186,2)</f>
        <v>0</v>
      </c>
      <c r="BL186" s="20" t="s">
        <v>143</v>
      </c>
      <c r="BM186" s="226" t="s">
        <v>897</v>
      </c>
    </row>
    <row r="187" s="2" customFormat="1" ht="16.5" customHeight="1">
      <c r="A187" s="41"/>
      <c r="B187" s="42"/>
      <c r="C187" s="215" t="s">
        <v>648</v>
      </c>
      <c r="D187" s="215" t="s">
        <v>138</v>
      </c>
      <c r="E187" s="216" t="s">
        <v>1521</v>
      </c>
      <c r="F187" s="217" t="s">
        <v>1522</v>
      </c>
      <c r="G187" s="218" t="s">
        <v>1402</v>
      </c>
      <c r="H187" s="219">
        <v>3</v>
      </c>
      <c r="I187" s="220"/>
      <c r="J187" s="221">
        <f>ROUND(I187*H187,2)</f>
        <v>0</v>
      </c>
      <c r="K187" s="217" t="s">
        <v>19</v>
      </c>
      <c r="L187" s="47"/>
      <c r="M187" s="222" t="s">
        <v>19</v>
      </c>
      <c r="N187" s="223" t="s">
        <v>45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143</v>
      </c>
      <c r="AT187" s="226" t="s">
        <v>138</v>
      </c>
      <c r="AU187" s="226" t="s">
        <v>84</v>
      </c>
      <c r="AY187" s="20" t="s">
        <v>135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82</v>
      </c>
      <c r="BK187" s="227">
        <f>ROUND(I187*H187,2)</f>
        <v>0</v>
      </c>
      <c r="BL187" s="20" t="s">
        <v>143</v>
      </c>
      <c r="BM187" s="226" t="s">
        <v>907</v>
      </c>
    </row>
    <row r="188" s="2" customFormat="1" ht="16.5" customHeight="1">
      <c r="A188" s="41"/>
      <c r="B188" s="42"/>
      <c r="C188" s="215" t="s">
        <v>653</v>
      </c>
      <c r="D188" s="215" t="s">
        <v>138</v>
      </c>
      <c r="E188" s="216" t="s">
        <v>1523</v>
      </c>
      <c r="F188" s="217" t="s">
        <v>1524</v>
      </c>
      <c r="G188" s="218" t="s">
        <v>1402</v>
      </c>
      <c r="H188" s="219">
        <v>8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45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143</v>
      </c>
      <c r="AT188" s="226" t="s">
        <v>138</v>
      </c>
      <c r="AU188" s="226" t="s">
        <v>84</v>
      </c>
      <c r="AY188" s="20" t="s">
        <v>135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82</v>
      </c>
      <c r="BK188" s="227">
        <f>ROUND(I188*H188,2)</f>
        <v>0</v>
      </c>
      <c r="BL188" s="20" t="s">
        <v>143</v>
      </c>
      <c r="BM188" s="226" t="s">
        <v>920</v>
      </c>
    </row>
    <row r="189" s="2" customFormat="1" ht="21.75" customHeight="1">
      <c r="A189" s="41"/>
      <c r="B189" s="42"/>
      <c r="C189" s="215" t="s">
        <v>658</v>
      </c>
      <c r="D189" s="215" t="s">
        <v>138</v>
      </c>
      <c r="E189" s="216" t="s">
        <v>1525</v>
      </c>
      <c r="F189" s="217" t="s">
        <v>1526</v>
      </c>
      <c r="G189" s="218" t="s">
        <v>1402</v>
      </c>
      <c r="H189" s="219">
        <v>1</v>
      </c>
      <c r="I189" s="220"/>
      <c r="J189" s="221">
        <f>ROUND(I189*H189,2)</f>
        <v>0</v>
      </c>
      <c r="K189" s="217" t="s">
        <v>19</v>
      </c>
      <c r="L189" s="47"/>
      <c r="M189" s="222" t="s">
        <v>19</v>
      </c>
      <c r="N189" s="223" t="s">
        <v>45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143</v>
      </c>
      <c r="AT189" s="226" t="s">
        <v>138</v>
      </c>
      <c r="AU189" s="226" t="s">
        <v>84</v>
      </c>
      <c r="AY189" s="20" t="s">
        <v>135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82</v>
      </c>
      <c r="BK189" s="227">
        <f>ROUND(I189*H189,2)</f>
        <v>0</v>
      </c>
      <c r="BL189" s="20" t="s">
        <v>143</v>
      </c>
      <c r="BM189" s="226" t="s">
        <v>924</v>
      </c>
    </row>
    <row r="190" s="2" customFormat="1" ht="16.5" customHeight="1">
      <c r="A190" s="41"/>
      <c r="B190" s="42"/>
      <c r="C190" s="215" t="s">
        <v>663</v>
      </c>
      <c r="D190" s="215" t="s">
        <v>138</v>
      </c>
      <c r="E190" s="216" t="s">
        <v>1527</v>
      </c>
      <c r="F190" s="217" t="s">
        <v>1528</v>
      </c>
      <c r="G190" s="218" t="s">
        <v>1402</v>
      </c>
      <c r="H190" s="219">
        <v>2</v>
      </c>
      <c r="I190" s="220"/>
      <c r="J190" s="221">
        <f>ROUND(I190*H190,2)</f>
        <v>0</v>
      </c>
      <c r="K190" s="217" t="s">
        <v>19</v>
      </c>
      <c r="L190" s="47"/>
      <c r="M190" s="222" t="s">
        <v>19</v>
      </c>
      <c r="N190" s="223" t="s">
        <v>45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143</v>
      </c>
      <c r="AT190" s="226" t="s">
        <v>138</v>
      </c>
      <c r="AU190" s="226" t="s">
        <v>84</v>
      </c>
      <c r="AY190" s="20" t="s">
        <v>135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82</v>
      </c>
      <c r="BK190" s="227">
        <f>ROUND(I190*H190,2)</f>
        <v>0</v>
      </c>
      <c r="BL190" s="20" t="s">
        <v>143</v>
      </c>
      <c r="BM190" s="226" t="s">
        <v>932</v>
      </c>
    </row>
    <row r="191" s="2" customFormat="1" ht="16.5" customHeight="1">
      <c r="A191" s="41"/>
      <c r="B191" s="42"/>
      <c r="C191" s="215" t="s">
        <v>667</v>
      </c>
      <c r="D191" s="215" t="s">
        <v>138</v>
      </c>
      <c r="E191" s="216" t="s">
        <v>1529</v>
      </c>
      <c r="F191" s="217" t="s">
        <v>1530</v>
      </c>
      <c r="G191" s="218" t="s">
        <v>1402</v>
      </c>
      <c r="H191" s="219">
        <v>1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45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143</v>
      </c>
      <c r="AT191" s="226" t="s">
        <v>138</v>
      </c>
      <c r="AU191" s="226" t="s">
        <v>84</v>
      </c>
      <c r="AY191" s="20" t="s">
        <v>135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82</v>
      </c>
      <c r="BK191" s="227">
        <f>ROUND(I191*H191,2)</f>
        <v>0</v>
      </c>
      <c r="BL191" s="20" t="s">
        <v>143</v>
      </c>
      <c r="BM191" s="226" t="s">
        <v>940</v>
      </c>
    </row>
    <row r="192" s="2" customFormat="1" ht="16.5" customHeight="1">
      <c r="A192" s="41"/>
      <c r="B192" s="42"/>
      <c r="C192" s="215" t="s">
        <v>673</v>
      </c>
      <c r="D192" s="215" t="s">
        <v>138</v>
      </c>
      <c r="E192" s="216" t="s">
        <v>1531</v>
      </c>
      <c r="F192" s="217" t="s">
        <v>1532</v>
      </c>
      <c r="G192" s="218" t="s">
        <v>1402</v>
      </c>
      <c r="H192" s="219">
        <v>2</v>
      </c>
      <c r="I192" s="220"/>
      <c r="J192" s="221">
        <f>ROUND(I192*H192,2)</f>
        <v>0</v>
      </c>
      <c r="K192" s="217" t="s">
        <v>19</v>
      </c>
      <c r="L192" s="47"/>
      <c r="M192" s="222" t="s">
        <v>19</v>
      </c>
      <c r="N192" s="223" t="s">
        <v>45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143</v>
      </c>
      <c r="AT192" s="226" t="s">
        <v>138</v>
      </c>
      <c r="AU192" s="226" t="s">
        <v>84</v>
      </c>
      <c r="AY192" s="20" t="s">
        <v>135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82</v>
      </c>
      <c r="BK192" s="227">
        <f>ROUND(I192*H192,2)</f>
        <v>0</v>
      </c>
      <c r="BL192" s="20" t="s">
        <v>143</v>
      </c>
      <c r="BM192" s="226" t="s">
        <v>1533</v>
      </c>
    </row>
    <row r="193" s="2" customFormat="1" ht="16.5" customHeight="1">
      <c r="A193" s="41"/>
      <c r="B193" s="42"/>
      <c r="C193" s="215" t="s">
        <v>678</v>
      </c>
      <c r="D193" s="215" t="s">
        <v>138</v>
      </c>
      <c r="E193" s="216" t="s">
        <v>1534</v>
      </c>
      <c r="F193" s="217" t="s">
        <v>1535</v>
      </c>
      <c r="G193" s="218" t="s">
        <v>1402</v>
      </c>
      <c r="H193" s="219">
        <v>6</v>
      </c>
      <c r="I193" s="220"/>
      <c r="J193" s="221">
        <f>ROUND(I193*H193,2)</f>
        <v>0</v>
      </c>
      <c r="K193" s="217" t="s">
        <v>19</v>
      </c>
      <c r="L193" s="47"/>
      <c r="M193" s="222" t="s">
        <v>19</v>
      </c>
      <c r="N193" s="223" t="s">
        <v>45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143</v>
      </c>
      <c r="AT193" s="226" t="s">
        <v>138</v>
      </c>
      <c r="AU193" s="226" t="s">
        <v>84</v>
      </c>
      <c r="AY193" s="20" t="s">
        <v>135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82</v>
      </c>
      <c r="BK193" s="227">
        <f>ROUND(I193*H193,2)</f>
        <v>0</v>
      </c>
      <c r="BL193" s="20" t="s">
        <v>143</v>
      </c>
      <c r="BM193" s="226" t="s">
        <v>1536</v>
      </c>
    </row>
    <row r="194" s="2" customFormat="1" ht="16.5" customHeight="1">
      <c r="A194" s="41"/>
      <c r="B194" s="42"/>
      <c r="C194" s="215" t="s">
        <v>685</v>
      </c>
      <c r="D194" s="215" t="s">
        <v>138</v>
      </c>
      <c r="E194" s="216" t="s">
        <v>1537</v>
      </c>
      <c r="F194" s="217" t="s">
        <v>1538</v>
      </c>
      <c r="G194" s="218" t="s">
        <v>1402</v>
      </c>
      <c r="H194" s="219">
        <v>5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45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143</v>
      </c>
      <c r="AT194" s="226" t="s">
        <v>138</v>
      </c>
      <c r="AU194" s="226" t="s">
        <v>84</v>
      </c>
      <c r="AY194" s="20" t="s">
        <v>135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82</v>
      </c>
      <c r="BK194" s="227">
        <f>ROUND(I194*H194,2)</f>
        <v>0</v>
      </c>
      <c r="BL194" s="20" t="s">
        <v>143</v>
      </c>
      <c r="BM194" s="226" t="s">
        <v>1539</v>
      </c>
    </row>
    <row r="195" s="2" customFormat="1" ht="16.5" customHeight="1">
      <c r="A195" s="41"/>
      <c r="B195" s="42"/>
      <c r="C195" s="215" t="s">
        <v>690</v>
      </c>
      <c r="D195" s="215" t="s">
        <v>138</v>
      </c>
      <c r="E195" s="216" t="s">
        <v>1540</v>
      </c>
      <c r="F195" s="217" t="s">
        <v>1541</v>
      </c>
      <c r="G195" s="218" t="s">
        <v>1402</v>
      </c>
      <c r="H195" s="219">
        <v>14</v>
      </c>
      <c r="I195" s="220"/>
      <c r="J195" s="221">
        <f>ROUND(I195*H195,2)</f>
        <v>0</v>
      </c>
      <c r="K195" s="217" t="s">
        <v>19</v>
      </c>
      <c r="L195" s="47"/>
      <c r="M195" s="222" t="s">
        <v>19</v>
      </c>
      <c r="N195" s="223" t="s">
        <v>45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143</v>
      </c>
      <c r="AT195" s="226" t="s">
        <v>138</v>
      </c>
      <c r="AU195" s="226" t="s">
        <v>84</v>
      </c>
      <c r="AY195" s="20" t="s">
        <v>135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82</v>
      </c>
      <c r="BK195" s="227">
        <f>ROUND(I195*H195,2)</f>
        <v>0</v>
      </c>
      <c r="BL195" s="20" t="s">
        <v>143</v>
      </c>
      <c r="BM195" s="226" t="s">
        <v>1542</v>
      </c>
    </row>
    <row r="196" s="2" customFormat="1" ht="16.5" customHeight="1">
      <c r="A196" s="41"/>
      <c r="B196" s="42"/>
      <c r="C196" s="215" t="s">
        <v>694</v>
      </c>
      <c r="D196" s="215" t="s">
        <v>138</v>
      </c>
      <c r="E196" s="216" t="s">
        <v>1543</v>
      </c>
      <c r="F196" s="217" t="s">
        <v>1544</v>
      </c>
      <c r="G196" s="218" t="s">
        <v>1402</v>
      </c>
      <c r="H196" s="219">
        <v>12</v>
      </c>
      <c r="I196" s="220"/>
      <c r="J196" s="221">
        <f>ROUND(I196*H196,2)</f>
        <v>0</v>
      </c>
      <c r="K196" s="217" t="s">
        <v>19</v>
      </c>
      <c r="L196" s="47"/>
      <c r="M196" s="222" t="s">
        <v>19</v>
      </c>
      <c r="N196" s="223" t="s">
        <v>45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143</v>
      </c>
      <c r="AT196" s="226" t="s">
        <v>138</v>
      </c>
      <c r="AU196" s="226" t="s">
        <v>84</v>
      </c>
      <c r="AY196" s="20" t="s">
        <v>135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82</v>
      </c>
      <c r="BK196" s="227">
        <f>ROUND(I196*H196,2)</f>
        <v>0</v>
      </c>
      <c r="BL196" s="20" t="s">
        <v>143</v>
      </c>
      <c r="BM196" s="226" t="s">
        <v>1545</v>
      </c>
    </row>
    <row r="197" s="2" customFormat="1" ht="21.75" customHeight="1">
      <c r="A197" s="41"/>
      <c r="B197" s="42"/>
      <c r="C197" s="215" t="s">
        <v>698</v>
      </c>
      <c r="D197" s="215" t="s">
        <v>138</v>
      </c>
      <c r="E197" s="216" t="s">
        <v>1546</v>
      </c>
      <c r="F197" s="217" t="s">
        <v>1547</v>
      </c>
      <c r="G197" s="218" t="s">
        <v>1402</v>
      </c>
      <c r="H197" s="219">
        <v>2</v>
      </c>
      <c r="I197" s="220"/>
      <c r="J197" s="221">
        <f>ROUND(I197*H197,2)</f>
        <v>0</v>
      </c>
      <c r="K197" s="217" t="s">
        <v>19</v>
      </c>
      <c r="L197" s="47"/>
      <c r="M197" s="222" t="s">
        <v>19</v>
      </c>
      <c r="N197" s="223" t="s">
        <v>45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143</v>
      </c>
      <c r="AT197" s="226" t="s">
        <v>138</v>
      </c>
      <c r="AU197" s="226" t="s">
        <v>84</v>
      </c>
      <c r="AY197" s="20" t="s">
        <v>135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82</v>
      </c>
      <c r="BK197" s="227">
        <f>ROUND(I197*H197,2)</f>
        <v>0</v>
      </c>
      <c r="BL197" s="20" t="s">
        <v>143</v>
      </c>
      <c r="BM197" s="226" t="s">
        <v>1548</v>
      </c>
    </row>
    <row r="198" s="2" customFormat="1" ht="21.75" customHeight="1">
      <c r="A198" s="41"/>
      <c r="B198" s="42"/>
      <c r="C198" s="215" t="s">
        <v>702</v>
      </c>
      <c r="D198" s="215" t="s">
        <v>138</v>
      </c>
      <c r="E198" s="216" t="s">
        <v>1549</v>
      </c>
      <c r="F198" s="217" t="s">
        <v>1550</v>
      </c>
      <c r="G198" s="218" t="s">
        <v>1402</v>
      </c>
      <c r="H198" s="219">
        <v>4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45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143</v>
      </c>
      <c r="AT198" s="226" t="s">
        <v>138</v>
      </c>
      <c r="AU198" s="226" t="s">
        <v>84</v>
      </c>
      <c r="AY198" s="20" t="s">
        <v>135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82</v>
      </c>
      <c r="BK198" s="227">
        <f>ROUND(I198*H198,2)</f>
        <v>0</v>
      </c>
      <c r="BL198" s="20" t="s">
        <v>143</v>
      </c>
      <c r="BM198" s="226" t="s">
        <v>1551</v>
      </c>
    </row>
    <row r="199" s="2" customFormat="1" ht="16.5" customHeight="1">
      <c r="A199" s="41"/>
      <c r="B199" s="42"/>
      <c r="C199" s="215" t="s">
        <v>707</v>
      </c>
      <c r="D199" s="215" t="s">
        <v>138</v>
      </c>
      <c r="E199" s="216" t="s">
        <v>1552</v>
      </c>
      <c r="F199" s="217" t="s">
        <v>1553</v>
      </c>
      <c r="G199" s="218" t="s">
        <v>1402</v>
      </c>
      <c r="H199" s="219">
        <v>6</v>
      </c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45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143</v>
      </c>
      <c r="AT199" s="226" t="s">
        <v>138</v>
      </c>
      <c r="AU199" s="226" t="s">
        <v>84</v>
      </c>
      <c r="AY199" s="20" t="s">
        <v>135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82</v>
      </c>
      <c r="BK199" s="227">
        <f>ROUND(I199*H199,2)</f>
        <v>0</v>
      </c>
      <c r="BL199" s="20" t="s">
        <v>143</v>
      </c>
      <c r="BM199" s="226" t="s">
        <v>1554</v>
      </c>
    </row>
    <row r="200" s="12" customFormat="1" ht="22.8" customHeight="1">
      <c r="A200" s="12"/>
      <c r="B200" s="199"/>
      <c r="C200" s="200"/>
      <c r="D200" s="201" t="s">
        <v>73</v>
      </c>
      <c r="E200" s="213" t="s">
        <v>1555</v>
      </c>
      <c r="F200" s="213" t="s">
        <v>1556</v>
      </c>
      <c r="G200" s="200"/>
      <c r="H200" s="200"/>
      <c r="I200" s="203"/>
      <c r="J200" s="214">
        <f>BK200</f>
        <v>0</v>
      </c>
      <c r="K200" s="200"/>
      <c r="L200" s="205"/>
      <c r="M200" s="206"/>
      <c r="N200" s="207"/>
      <c r="O200" s="207"/>
      <c r="P200" s="208">
        <f>SUM(P201:P205)</f>
        <v>0</v>
      </c>
      <c r="Q200" s="207"/>
      <c r="R200" s="208">
        <f>SUM(R201:R205)</f>
        <v>0</v>
      </c>
      <c r="S200" s="207"/>
      <c r="T200" s="209">
        <f>SUM(T201:T205)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0" t="s">
        <v>82</v>
      </c>
      <c r="AT200" s="211" t="s">
        <v>73</v>
      </c>
      <c r="AU200" s="211" t="s">
        <v>82</v>
      </c>
      <c r="AY200" s="210" t="s">
        <v>135</v>
      </c>
      <c r="BK200" s="212">
        <f>SUM(BK201:BK205)</f>
        <v>0</v>
      </c>
    </row>
    <row r="201" s="2" customFormat="1" ht="16.5" customHeight="1">
      <c r="A201" s="41"/>
      <c r="B201" s="42"/>
      <c r="C201" s="215" t="s">
        <v>711</v>
      </c>
      <c r="D201" s="215" t="s">
        <v>138</v>
      </c>
      <c r="E201" s="216" t="s">
        <v>1557</v>
      </c>
      <c r="F201" s="217" t="s">
        <v>1558</v>
      </c>
      <c r="G201" s="218" t="s">
        <v>1402</v>
      </c>
      <c r="H201" s="219">
        <v>4</v>
      </c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45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143</v>
      </c>
      <c r="AT201" s="226" t="s">
        <v>138</v>
      </c>
      <c r="AU201" s="226" t="s">
        <v>84</v>
      </c>
      <c r="AY201" s="20" t="s">
        <v>135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82</v>
      </c>
      <c r="BK201" s="227">
        <f>ROUND(I201*H201,2)</f>
        <v>0</v>
      </c>
      <c r="BL201" s="20" t="s">
        <v>143</v>
      </c>
      <c r="BM201" s="226" t="s">
        <v>1559</v>
      </c>
    </row>
    <row r="202" s="2" customFormat="1" ht="16.5" customHeight="1">
      <c r="A202" s="41"/>
      <c r="B202" s="42"/>
      <c r="C202" s="215" t="s">
        <v>715</v>
      </c>
      <c r="D202" s="215" t="s">
        <v>138</v>
      </c>
      <c r="E202" s="216" t="s">
        <v>1560</v>
      </c>
      <c r="F202" s="217" t="s">
        <v>1561</v>
      </c>
      <c r="G202" s="218" t="s">
        <v>1402</v>
      </c>
      <c r="H202" s="219">
        <v>80</v>
      </c>
      <c r="I202" s="220"/>
      <c r="J202" s="221">
        <f>ROUND(I202*H202,2)</f>
        <v>0</v>
      </c>
      <c r="K202" s="217" t="s">
        <v>19</v>
      </c>
      <c r="L202" s="47"/>
      <c r="M202" s="222" t="s">
        <v>19</v>
      </c>
      <c r="N202" s="223" t="s">
        <v>45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143</v>
      </c>
      <c r="AT202" s="226" t="s">
        <v>138</v>
      </c>
      <c r="AU202" s="226" t="s">
        <v>84</v>
      </c>
      <c r="AY202" s="20" t="s">
        <v>135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82</v>
      </c>
      <c r="BK202" s="227">
        <f>ROUND(I202*H202,2)</f>
        <v>0</v>
      </c>
      <c r="BL202" s="20" t="s">
        <v>143</v>
      </c>
      <c r="BM202" s="226" t="s">
        <v>1562</v>
      </c>
    </row>
    <row r="203" s="2" customFormat="1" ht="16.5" customHeight="1">
      <c r="A203" s="41"/>
      <c r="B203" s="42"/>
      <c r="C203" s="215" t="s">
        <v>720</v>
      </c>
      <c r="D203" s="215" t="s">
        <v>138</v>
      </c>
      <c r="E203" s="216" t="s">
        <v>1563</v>
      </c>
      <c r="F203" s="217" t="s">
        <v>1564</v>
      </c>
      <c r="G203" s="218" t="s">
        <v>1402</v>
      </c>
      <c r="H203" s="219">
        <v>30</v>
      </c>
      <c r="I203" s="220"/>
      <c r="J203" s="221">
        <f>ROUND(I203*H203,2)</f>
        <v>0</v>
      </c>
      <c r="K203" s="217" t="s">
        <v>19</v>
      </c>
      <c r="L203" s="47"/>
      <c r="M203" s="222" t="s">
        <v>19</v>
      </c>
      <c r="N203" s="223" t="s">
        <v>45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143</v>
      </c>
      <c r="AT203" s="226" t="s">
        <v>138</v>
      </c>
      <c r="AU203" s="226" t="s">
        <v>84</v>
      </c>
      <c r="AY203" s="20" t="s">
        <v>135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82</v>
      </c>
      <c r="BK203" s="227">
        <f>ROUND(I203*H203,2)</f>
        <v>0</v>
      </c>
      <c r="BL203" s="20" t="s">
        <v>143</v>
      </c>
      <c r="BM203" s="226" t="s">
        <v>1565</v>
      </c>
    </row>
    <row r="204" s="2" customFormat="1" ht="16.5" customHeight="1">
      <c r="A204" s="41"/>
      <c r="B204" s="42"/>
      <c r="C204" s="215" t="s">
        <v>724</v>
      </c>
      <c r="D204" s="215" t="s">
        <v>138</v>
      </c>
      <c r="E204" s="216" t="s">
        <v>1566</v>
      </c>
      <c r="F204" s="217" t="s">
        <v>1567</v>
      </c>
      <c r="G204" s="218" t="s">
        <v>1402</v>
      </c>
      <c r="H204" s="219">
        <v>8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45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143</v>
      </c>
      <c r="AT204" s="226" t="s">
        <v>138</v>
      </c>
      <c r="AU204" s="226" t="s">
        <v>84</v>
      </c>
      <c r="AY204" s="20" t="s">
        <v>135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82</v>
      </c>
      <c r="BK204" s="227">
        <f>ROUND(I204*H204,2)</f>
        <v>0</v>
      </c>
      <c r="BL204" s="20" t="s">
        <v>143</v>
      </c>
      <c r="BM204" s="226" t="s">
        <v>1568</v>
      </c>
    </row>
    <row r="205" s="2" customFormat="1" ht="16.5" customHeight="1">
      <c r="A205" s="41"/>
      <c r="B205" s="42"/>
      <c r="C205" s="215" t="s">
        <v>729</v>
      </c>
      <c r="D205" s="215" t="s">
        <v>138</v>
      </c>
      <c r="E205" s="216" t="s">
        <v>1569</v>
      </c>
      <c r="F205" s="217" t="s">
        <v>1570</v>
      </c>
      <c r="G205" s="218" t="s">
        <v>1402</v>
      </c>
      <c r="H205" s="219">
        <v>1</v>
      </c>
      <c r="I205" s="220"/>
      <c r="J205" s="221">
        <f>ROUND(I205*H205,2)</f>
        <v>0</v>
      </c>
      <c r="K205" s="217" t="s">
        <v>19</v>
      </c>
      <c r="L205" s="47"/>
      <c r="M205" s="222" t="s">
        <v>19</v>
      </c>
      <c r="N205" s="223" t="s">
        <v>45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143</v>
      </c>
      <c r="AT205" s="226" t="s">
        <v>138</v>
      </c>
      <c r="AU205" s="226" t="s">
        <v>84</v>
      </c>
      <c r="AY205" s="20" t="s">
        <v>135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82</v>
      </c>
      <c r="BK205" s="227">
        <f>ROUND(I205*H205,2)</f>
        <v>0</v>
      </c>
      <c r="BL205" s="20" t="s">
        <v>143</v>
      </c>
      <c r="BM205" s="226" t="s">
        <v>1571</v>
      </c>
    </row>
    <row r="206" s="12" customFormat="1" ht="22.8" customHeight="1">
      <c r="A206" s="12"/>
      <c r="B206" s="199"/>
      <c r="C206" s="200"/>
      <c r="D206" s="201" t="s">
        <v>73</v>
      </c>
      <c r="E206" s="213" t="s">
        <v>1440</v>
      </c>
      <c r="F206" s="213" t="s">
        <v>1441</v>
      </c>
      <c r="G206" s="200"/>
      <c r="H206" s="200"/>
      <c r="I206" s="203"/>
      <c r="J206" s="214">
        <f>BK206</f>
        <v>0</v>
      </c>
      <c r="K206" s="200"/>
      <c r="L206" s="205"/>
      <c r="M206" s="206"/>
      <c r="N206" s="207"/>
      <c r="O206" s="207"/>
      <c r="P206" s="208">
        <f>SUM(P207:P211)</f>
        <v>0</v>
      </c>
      <c r="Q206" s="207"/>
      <c r="R206" s="208">
        <f>SUM(R207:R211)</f>
        <v>0</v>
      </c>
      <c r="S206" s="207"/>
      <c r="T206" s="209">
        <f>SUM(T207:T211)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0" t="s">
        <v>82</v>
      </c>
      <c r="AT206" s="211" t="s">
        <v>73</v>
      </c>
      <c r="AU206" s="211" t="s">
        <v>82</v>
      </c>
      <c r="AY206" s="210" t="s">
        <v>135</v>
      </c>
      <c r="BK206" s="212">
        <f>SUM(BK207:BK211)</f>
        <v>0</v>
      </c>
    </row>
    <row r="207" s="2" customFormat="1" ht="16.5" customHeight="1">
      <c r="A207" s="41"/>
      <c r="B207" s="42"/>
      <c r="C207" s="215" t="s">
        <v>733</v>
      </c>
      <c r="D207" s="215" t="s">
        <v>138</v>
      </c>
      <c r="E207" s="216" t="s">
        <v>1572</v>
      </c>
      <c r="F207" s="217" t="s">
        <v>1573</v>
      </c>
      <c r="G207" s="218" t="s">
        <v>211</v>
      </c>
      <c r="H207" s="219">
        <v>14</v>
      </c>
      <c r="I207" s="220"/>
      <c r="J207" s="221">
        <f>ROUND(I207*H207,2)</f>
        <v>0</v>
      </c>
      <c r="K207" s="217" t="s">
        <v>19</v>
      </c>
      <c r="L207" s="47"/>
      <c r="M207" s="222" t="s">
        <v>19</v>
      </c>
      <c r="N207" s="223" t="s">
        <v>45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143</v>
      </c>
      <c r="AT207" s="226" t="s">
        <v>138</v>
      </c>
      <c r="AU207" s="226" t="s">
        <v>84</v>
      </c>
      <c r="AY207" s="20" t="s">
        <v>135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82</v>
      </c>
      <c r="BK207" s="227">
        <f>ROUND(I207*H207,2)</f>
        <v>0</v>
      </c>
      <c r="BL207" s="20" t="s">
        <v>143</v>
      </c>
      <c r="BM207" s="226" t="s">
        <v>1574</v>
      </c>
    </row>
    <row r="208" s="2" customFormat="1" ht="16.5" customHeight="1">
      <c r="A208" s="41"/>
      <c r="B208" s="42"/>
      <c r="C208" s="215" t="s">
        <v>739</v>
      </c>
      <c r="D208" s="215" t="s">
        <v>138</v>
      </c>
      <c r="E208" s="216" t="s">
        <v>1575</v>
      </c>
      <c r="F208" s="217" t="s">
        <v>1576</v>
      </c>
      <c r="G208" s="218" t="s">
        <v>211</v>
      </c>
      <c r="H208" s="219">
        <v>20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45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143</v>
      </c>
      <c r="AT208" s="226" t="s">
        <v>138</v>
      </c>
      <c r="AU208" s="226" t="s">
        <v>84</v>
      </c>
      <c r="AY208" s="20" t="s">
        <v>135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82</v>
      </c>
      <c r="BK208" s="227">
        <f>ROUND(I208*H208,2)</f>
        <v>0</v>
      </c>
      <c r="BL208" s="20" t="s">
        <v>143</v>
      </c>
      <c r="BM208" s="226" t="s">
        <v>1577</v>
      </c>
    </row>
    <row r="209" s="2" customFormat="1" ht="16.5" customHeight="1">
      <c r="A209" s="41"/>
      <c r="B209" s="42"/>
      <c r="C209" s="215" t="s">
        <v>743</v>
      </c>
      <c r="D209" s="215" t="s">
        <v>138</v>
      </c>
      <c r="E209" s="216" t="s">
        <v>1446</v>
      </c>
      <c r="F209" s="217" t="s">
        <v>1447</v>
      </c>
      <c r="G209" s="218" t="s">
        <v>1402</v>
      </c>
      <c r="H209" s="219">
        <v>80</v>
      </c>
      <c r="I209" s="220"/>
      <c r="J209" s="221">
        <f>ROUND(I209*H209,2)</f>
        <v>0</v>
      </c>
      <c r="K209" s="217" t="s">
        <v>19</v>
      </c>
      <c r="L209" s="47"/>
      <c r="M209" s="222" t="s">
        <v>19</v>
      </c>
      <c r="N209" s="223" t="s">
        <v>45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143</v>
      </c>
      <c r="AT209" s="226" t="s">
        <v>138</v>
      </c>
      <c r="AU209" s="226" t="s">
        <v>84</v>
      </c>
      <c r="AY209" s="20" t="s">
        <v>135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82</v>
      </c>
      <c r="BK209" s="227">
        <f>ROUND(I209*H209,2)</f>
        <v>0</v>
      </c>
      <c r="BL209" s="20" t="s">
        <v>143</v>
      </c>
      <c r="BM209" s="226" t="s">
        <v>1578</v>
      </c>
    </row>
    <row r="210" s="2" customFormat="1" ht="16.5" customHeight="1">
      <c r="A210" s="41"/>
      <c r="B210" s="42"/>
      <c r="C210" s="215" t="s">
        <v>750</v>
      </c>
      <c r="D210" s="215" t="s">
        <v>138</v>
      </c>
      <c r="E210" s="216" t="s">
        <v>1448</v>
      </c>
      <c r="F210" s="217" t="s">
        <v>1449</v>
      </c>
      <c r="G210" s="218" t="s">
        <v>1402</v>
      </c>
      <c r="H210" s="219">
        <v>80</v>
      </c>
      <c r="I210" s="220"/>
      <c r="J210" s="221">
        <f>ROUND(I210*H210,2)</f>
        <v>0</v>
      </c>
      <c r="K210" s="217" t="s">
        <v>19</v>
      </c>
      <c r="L210" s="47"/>
      <c r="M210" s="222" t="s">
        <v>19</v>
      </c>
      <c r="N210" s="223" t="s">
        <v>45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143</v>
      </c>
      <c r="AT210" s="226" t="s">
        <v>138</v>
      </c>
      <c r="AU210" s="226" t="s">
        <v>84</v>
      </c>
      <c r="AY210" s="20" t="s">
        <v>135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82</v>
      </c>
      <c r="BK210" s="227">
        <f>ROUND(I210*H210,2)</f>
        <v>0</v>
      </c>
      <c r="BL210" s="20" t="s">
        <v>143</v>
      </c>
      <c r="BM210" s="226" t="s">
        <v>1579</v>
      </c>
    </row>
    <row r="211" s="2" customFormat="1" ht="16.5" customHeight="1">
      <c r="A211" s="41"/>
      <c r="B211" s="42"/>
      <c r="C211" s="215" t="s">
        <v>755</v>
      </c>
      <c r="D211" s="215" t="s">
        <v>138</v>
      </c>
      <c r="E211" s="216" t="s">
        <v>1580</v>
      </c>
      <c r="F211" s="217" t="s">
        <v>1581</v>
      </c>
      <c r="G211" s="218" t="s">
        <v>1402</v>
      </c>
      <c r="H211" s="219">
        <v>1</v>
      </c>
      <c r="I211" s="220"/>
      <c r="J211" s="221">
        <f>ROUND(I211*H211,2)</f>
        <v>0</v>
      </c>
      <c r="K211" s="217" t="s">
        <v>19</v>
      </c>
      <c r="L211" s="47"/>
      <c r="M211" s="222" t="s">
        <v>19</v>
      </c>
      <c r="N211" s="223" t="s">
        <v>45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143</v>
      </c>
      <c r="AT211" s="226" t="s">
        <v>138</v>
      </c>
      <c r="AU211" s="226" t="s">
        <v>84</v>
      </c>
      <c r="AY211" s="20" t="s">
        <v>135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82</v>
      </c>
      <c r="BK211" s="227">
        <f>ROUND(I211*H211,2)</f>
        <v>0</v>
      </c>
      <c r="BL211" s="20" t="s">
        <v>143</v>
      </c>
      <c r="BM211" s="226" t="s">
        <v>1582</v>
      </c>
    </row>
    <row r="212" s="12" customFormat="1" ht="22.8" customHeight="1">
      <c r="A212" s="12"/>
      <c r="B212" s="199"/>
      <c r="C212" s="200"/>
      <c r="D212" s="201" t="s">
        <v>73</v>
      </c>
      <c r="E212" s="213" t="s">
        <v>1583</v>
      </c>
      <c r="F212" s="213" t="s">
        <v>1584</v>
      </c>
      <c r="G212" s="200"/>
      <c r="H212" s="200"/>
      <c r="I212" s="203"/>
      <c r="J212" s="214">
        <f>BK212</f>
        <v>0</v>
      </c>
      <c r="K212" s="200"/>
      <c r="L212" s="205"/>
      <c r="M212" s="206"/>
      <c r="N212" s="207"/>
      <c r="O212" s="207"/>
      <c r="P212" s="208">
        <f>SUM(P213:P217)</f>
        <v>0</v>
      </c>
      <c r="Q212" s="207"/>
      <c r="R212" s="208">
        <f>SUM(R213:R217)</f>
        <v>0</v>
      </c>
      <c r="S212" s="207"/>
      <c r="T212" s="209">
        <f>SUM(T213:T217)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0" t="s">
        <v>82</v>
      </c>
      <c r="AT212" s="211" t="s">
        <v>73</v>
      </c>
      <c r="AU212" s="211" t="s">
        <v>82</v>
      </c>
      <c r="AY212" s="210" t="s">
        <v>135</v>
      </c>
      <c r="BK212" s="212">
        <f>SUM(BK213:BK217)</f>
        <v>0</v>
      </c>
    </row>
    <row r="213" s="2" customFormat="1" ht="16.5" customHeight="1">
      <c r="A213" s="41"/>
      <c r="B213" s="42"/>
      <c r="C213" s="215" t="s">
        <v>760</v>
      </c>
      <c r="D213" s="215" t="s">
        <v>138</v>
      </c>
      <c r="E213" s="216" t="s">
        <v>1585</v>
      </c>
      <c r="F213" s="217" t="s">
        <v>1586</v>
      </c>
      <c r="G213" s="218" t="s">
        <v>211</v>
      </c>
      <c r="H213" s="219">
        <v>30</v>
      </c>
      <c r="I213" s="220"/>
      <c r="J213" s="221">
        <f>ROUND(I213*H213,2)</f>
        <v>0</v>
      </c>
      <c r="K213" s="217" t="s">
        <v>19</v>
      </c>
      <c r="L213" s="47"/>
      <c r="M213" s="222" t="s">
        <v>19</v>
      </c>
      <c r="N213" s="223" t="s">
        <v>45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143</v>
      </c>
      <c r="AT213" s="226" t="s">
        <v>138</v>
      </c>
      <c r="AU213" s="226" t="s">
        <v>84</v>
      </c>
      <c r="AY213" s="20" t="s">
        <v>135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82</v>
      </c>
      <c r="BK213" s="227">
        <f>ROUND(I213*H213,2)</f>
        <v>0</v>
      </c>
      <c r="BL213" s="20" t="s">
        <v>143</v>
      </c>
      <c r="BM213" s="226" t="s">
        <v>1587</v>
      </c>
    </row>
    <row r="214" s="2" customFormat="1" ht="16.5" customHeight="1">
      <c r="A214" s="41"/>
      <c r="B214" s="42"/>
      <c r="C214" s="215" t="s">
        <v>765</v>
      </c>
      <c r="D214" s="215" t="s">
        <v>138</v>
      </c>
      <c r="E214" s="216" t="s">
        <v>1588</v>
      </c>
      <c r="F214" s="217" t="s">
        <v>1589</v>
      </c>
      <c r="G214" s="218" t="s">
        <v>211</v>
      </c>
      <c r="H214" s="219">
        <v>40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45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143</v>
      </c>
      <c r="AT214" s="226" t="s">
        <v>138</v>
      </c>
      <c r="AU214" s="226" t="s">
        <v>84</v>
      </c>
      <c r="AY214" s="20" t="s">
        <v>135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82</v>
      </c>
      <c r="BK214" s="227">
        <f>ROUND(I214*H214,2)</f>
        <v>0</v>
      </c>
      <c r="BL214" s="20" t="s">
        <v>143</v>
      </c>
      <c r="BM214" s="226" t="s">
        <v>1590</v>
      </c>
    </row>
    <row r="215" s="2" customFormat="1" ht="16.5" customHeight="1">
      <c r="A215" s="41"/>
      <c r="B215" s="42"/>
      <c r="C215" s="215" t="s">
        <v>770</v>
      </c>
      <c r="D215" s="215" t="s">
        <v>138</v>
      </c>
      <c r="E215" s="216" t="s">
        <v>1591</v>
      </c>
      <c r="F215" s="217" t="s">
        <v>1592</v>
      </c>
      <c r="G215" s="218" t="s">
        <v>211</v>
      </c>
      <c r="H215" s="219">
        <v>50</v>
      </c>
      <c r="I215" s="220"/>
      <c r="J215" s="221">
        <f>ROUND(I215*H215,2)</f>
        <v>0</v>
      </c>
      <c r="K215" s="217" t="s">
        <v>19</v>
      </c>
      <c r="L215" s="47"/>
      <c r="M215" s="222" t="s">
        <v>19</v>
      </c>
      <c r="N215" s="223" t="s">
        <v>45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143</v>
      </c>
      <c r="AT215" s="226" t="s">
        <v>138</v>
      </c>
      <c r="AU215" s="226" t="s">
        <v>84</v>
      </c>
      <c r="AY215" s="20" t="s">
        <v>135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82</v>
      </c>
      <c r="BK215" s="227">
        <f>ROUND(I215*H215,2)</f>
        <v>0</v>
      </c>
      <c r="BL215" s="20" t="s">
        <v>143</v>
      </c>
      <c r="BM215" s="226" t="s">
        <v>1593</v>
      </c>
    </row>
    <row r="216" s="2" customFormat="1" ht="16.5" customHeight="1">
      <c r="A216" s="41"/>
      <c r="B216" s="42"/>
      <c r="C216" s="215" t="s">
        <v>775</v>
      </c>
      <c r="D216" s="215" t="s">
        <v>138</v>
      </c>
      <c r="E216" s="216" t="s">
        <v>1594</v>
      </c>
      <c r="F216" s="217" t="s">
        <v>1595</v>
      </c>
      <c r="G216" s="218" t="s">
        <v>211</v>
      </c>
      <c r="H216" s="219">
        <v>20</v>
      </c>
      <c r="I216" s="220"/>
      <c r="J216" s="221">
        <f>ROUND(I216*H216,2)</f>
        <v>0</v>
      </c>
      <c r="K216" s="217" t="s">
        <v>19</v>
      </c>
      <c r="L216" s="47"/>
      <c r="M216" s="222" t="s">
        <v>19</v>
      </c>
      <c r="N216" s="223" t="s">
        <v>45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143</v>
      </c>
      <c r="AT216" s="226" t="s">
        <v>138</v>
      </c>
      <c r="AU216" s="226" t="s">
        <v>84</v>
      </c>
      <c r="AY216" s="20" t="s">
        <v>135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82</v>
      </c>
      <c r="BK216" s="227">
        <f>ROUND(I216*H216,2)</f>
        <v>0</v>
      </c>
      <c r="BL216" s="20" t="s">
        <v>143</v>
      </c>
      <c r="BM216" s="226" t="s">
        <v>1596</v>
      </c>
    </row>
    <row r="217" s="2" customFormat="1" ht="16.5" customHeight="1">
      <c r="A217" s="41"/>
      <c r="B217" s="42"/>
      <c r="C217" s="215" t="s">
        <v>780</v>
      </c>
      <c r="D217" s="215" t="s">
        <v>138</v>
      </c>
      <c r="E217" s="216" t="s">
        <v>1597</v>
      </c>
      <c r="F217" s="217" t="s">
        <v>1598</v>
      </c>
      <c r="G217" s="218" t="s">
        <v>211</v>
      </c>
      <c r="H217" s="219">
        <v>6</v>
      </c>
      <c r="I217" s="220"/>
      <c r="J217" s="221">
        <f>ROUND(I217*H217,2)</f>
        <v>0</v>
      </c>
      <c r="K217" s="217" t="s">
        <v>19</v>
      </c>
      <c r="L217" s="47"/>
      <c r="M217" s="222" t="s">
        <v>19</v>
      </c>
      <c r="N217" s="223" t="s">
        <v>45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143</v>
      </c>
      <c r="AT217" s="226" t="s">
        <v>138</v>
      </c>
      <c r="AU217" s="226" t="s">
        <v>84</v>
      </c>
      <c r="AY217" s="20" t="s">
        <v>135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82</v>
      </c>
      <c r="BK217" s="227">
        <f>ROUND(I217*H217,2)</f>
        <v>0</v>
      </c>
      <c r="BL217" s="20" t="s">
        <v>143</v>
      </c>
      <c r="BM217" s="226" t="s">
        <v>1599</v>
      </c>
    </row>
    <row r="218" s="12" customFormat="1" ht="22.8" customHeight="1">
      <c r="A218" s="12"/>
      <c r="B218" s="199"/>
      <c r="C218" s="200"/>
      <c r="D218" s="201" t="s">
        <v>73</v>
      </c>
      <c r="E218" s="213" t="s">
        <v>1450</v>
      </c>
      <c r="F218" s="213" t="s">
        <v>1451</v>
      </c>
      <c r="G218" s="200"/>
      <c r="H218" s="200"/>
      <c r="I218" s="203"/>
      <c r="J218" s="214">
        <f>BK218</f>
        <v>0</v>
      </c>
      <c r="K218" s="200"/>
      <c r="L218" s="205"/>
      <c r="M218" s="206"/>
      <c r="N218" s="207"/>
      <c r="O218" s="207"/>
      <c r="P218" s="208">
        <f>SUM(P219:P220)</f>
        <v>0</v>
      </c>
      <c r="Q218" s="207"/>
      <c r="R218" s="208">
        <f>SUM(R219:R220)</f>
        <v>0</v>
      </c>
      <c r="S218" s="207"/>
      <c r="T218" s="209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82</v>
      </c>
      <c r="AT218" s="211" t="s">
        <v>73</v>
      </c>
      <c r="AU218" s="211" t="s">
        <v>82</v>
      </c>
      <c r="AY218" s="210" t="s">
        <v>135</v>
      </c>
      <c r="BK218" s="212">
        <f>SUM(BK219:BK220)</f>
        <v>0</v>
      </c>
    </row>
    <row r="219" s="2" customFormat="1" ht="16.5" customHeight="1">
      <c r="A219" s="41"/>
      <c r="B219" s="42"/>
      <c r="C219" s="215" t="s">
        <v>796</v>
      </c>
      <c r="D219" s="215" t="s">
        <v>138</v>
      </c>
      <c r="E219" s="216" t="s">
        <v>1452</v>
      </c>
      <c r="F219" s="217" t="s">
        <v>1453</v>
      </c>
      <c r="G219" s="218" t="s">
        <v>1402</v>
      </c>
      <c r="H219" s="219">
        <v>2</v>
      </c>
      <c r="I219" s="220"/>
      <c r="J219" s="221">
        <f>ROUND(I219*H219,2)</f>
        <v>0</v>
      </c>
      <c r="K219" s="217" t="s">
        <v>19</v>
      </c>
      <c r="L219" s="47"/>
      <c r="M219" s="222" t="s">
        <v>19</v>
      </c>
      <c r="N219" s="223" t="s">
        <v>45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143</v>
      </c>
      <c r="AT219" s="226" t="s">
        <v>138</v>
      </c>
      <c r="AU219" s="226" t="s">
        <v>84</v>
      </c>
      <c r="AY219" s="20" t="s">
        <v>135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82</v>
      </c>
      <c r="BK219" s="227">
        <f>ROUND(I219*H219,2)</f>
        <v>0</v>
      </c>
      <c r="BL219" s="20" t="s">
        <v>143</v>
      </c>
      <c r="BM219" s="226" t="s">
        <v>1600</v>
      </c>
    </row>
    <row r="220" s="2" customFormat="1" ht="16.5" customHeight="1">
      <c r="A220" s="41"/>
      <c r="B220" s="42"/>
      <c r="C220" s="215" t="s">
        <v>803</v>
      </c>
      <c r="D220" s="215" t="s">
        <v>138</v>
      </c>
      <c r="E220" s="216" t="s">
        <v>1601</v>
      </c>
      <c r="F220" s="217" t="s">
        <v>1602</v>
      </c>
      <c r="G220" s="218" t="s">
        <v>1402</v>
      </c>
      <c r="H220" s="219">
        <v>4</v>
      </c>
      <c r="I220" s="220"/>
      <c r="J220" s="221">
        <f>ROUND(I220*H220,2)</f>
        <v>0</v>
      </c>
      <c r="K220" s="217" t="s">
        <v>19</v>
      </c>
      <c r="L220" s="47"/>
      <c r="M220" s="222" t="s">
        <v>19</v>
      </c>
      <c r="N220" s="223" t="s">
        <v>45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143</v>
      </c>
      <c r="AT220" s="226" t="s">
        <v>138</v>
      </c>
      <c r="AU220" s="226" t="s">
        <v>84</v>
      </c>
      <c r="AY220" s="20" t="s">
        <v>135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82</v>
      </c>
      <c r="BK220" s="227">
        <f>ROUND(I220*H220,2)</f>
        <v>0</v>
      </c>
      <c r="BL220" s="20" t="s">
        <v>143</v>
      </c>
      <c r="BM220" s="226" t="s">
        <v>1603</v>
      </c>
    </row>
    <row r="221" s="12" customFormat="1" ht="22.8" customHeight="1">
      <c r="A221" s="12"/>
      <c r="B221" s="199"/>
      <c r="C221" s="200"/>
      <c r="D221" s="201" t="s">
        <v>73</v>
      </c>
      <c r="E221" s="213" t="s">
        <v>1604</v>
      </c>
      <c r="F221" s="213" t="s">
        <v>1605</v>
      </c>
      <c r="G221" s="200"/>
      <c r="H221" s="200"/>
      <c r="I221" s="203"/>
      <c r="J221" s="214">
        <f>BK221</f>
        <v>0</v>
      </c>
      <c r="K221" s="200"/>
      <c r="L221" s="205"/>
      <c r="M221" s="206"/>
      <c r="N221" s="207"/>
      <c r="O221" s="207"/>
      <c r="P221" s="208">
        <f>SUM(P222:P223)</f>
        <v>0</v>
      </c>
      <c r="Q221" s="207"/>
      <c r="R221" s="208">
        <f>SUM(R222:R223)</f>
        <v>0</v>
      </c>
      <c r="S221" s="207"/>
      <c r="T221" s="209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0" t="s">
        <v>82</v>
      </c>
      <c r="AT221" s="211" t="s">
        <v>73</v>
      </c>
      <c r="AU221" s="211" t="s">
        <v>82</v>
      </c>
      <c r="AY221" s="210" t="s">
        <v>135</v>
      </c>
      <c r="BK221" s="212">
        <f>SUM(BK222:BK223)</f>
        <v>0</v>
      </c>
    </row>
    <row r="222" s="2" customFormat="1" ht="16.5" customHeight="1">
      <c r="A222" s="41"/>
      <c r="B222" s="42"/>
      <c r="C222" s="215" t="s">
        <v>823</v>
      </c>
      <c r="D222" s="215" t="s">
        <v>138</v>
      </c>
      <c r="E222" s="216" t="s">
        <v>1606</v>
      </c>
      <c r="F222" s="217" t="s">
        <v>1607</v>
      </c>
      <c r="G222" s="218" t="s">
        <v>211</v>
      </c>
      <c r="H222" s="219">
        <v>70</v>
      </c>
      <c r="I222" s="220"/>
      <c r="J222" s="221">
        <f>ROUND(I222*H222,2)</f>
        <v>0</v>
      </c>
      <c r="K222" s="217" t="s">
        <v>19</v>
      </c>
      <c r="L222" s="47"/>
      <c r="M222" s="222" t="s">
        <v>19</v>
      </c>
      <c r="N222" s="223" t="s">
        <v>45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143</v>
      </c>
      <c r="AT222" s="226" t="s">
        <v>138</v>
      </c>
      <c r="AU222" s="226" t="s">
        <v>84</v>
      </c>
      <c r="AY222" s="20" t="s">
        <v>135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82</v>
      </c>
      <c r="BK222" s="227">
        <f>ROUND(I222*H222,2)</f>
        <v>0</v>
      </c>
      <c r="BL222" s="20" t="s">
        <v>143</v>
      </c>
      <c r="BM222" s="226" t="s">
        <v>1608</v>
      </c>
    </row>
    <row r="223" s="2" customFormat="1" ht="16.5" customHeight="1">
      <c r="A223" s="41"/>
      <c r="B223" s="42"/>
      <c r="C223" s="215" t="s">
        <v>828</v>
      </c>
      <c r="D223" s="215" t="s">
        <v>138</v>
      </c>
      <c r="E223" s="216" t="s">
        <v>1609</v>
      </c>
      <c r="F223" s="217" t="s">
        <v>1610</v>
      </c>
      <c r="G223" s="218" t="s">
        <v>211</v>
      </c>
      <c r="H223" s="219">
        <v>20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45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143</v>
      </c>
      <c r="AT223" s="226" t="s">
        <v>138</v>
      </c>
      <c r="AU223" s="226" t="s">
        <v>84</v>
      </c>
      <c r="AY223" s="20" t="s">
        <v>135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82</v>
      </c>
      <c r="BK223" s="227">
        <f>ROUND(I223*H223,2)</f>
        <v>0</v>
      </c>
      <c r="BL223" s="20" t="s">
        <v>143</v>
      </c>
      <c r="BM223" s="226" t="s">
        <v>1611</v>
      </c>
    </row>
    <row r="224" s="12" customFormat="1" ht="22.8" customHeight="1">
      <c r="A224" s="12"/>
      <c r="B224" s="199"/>
      <c r="C224" s="200"/>
      <c r="D224" s="201" t="s">
        <v>73</v>
      </c>
      <c r="E224" s="213" t="s">
        <v>1612</v>
      </c>
      <c r="F224" s="213" t="s">
        <v>1613</v>
      </c>
      <c r="G224" s="200"/>
      <c r="H224" s="200"/>
      <c r="I224" s="203"/>
      <c r="J224" s="214">
        <f>BK224</f>
        <v>0</v>
      </c>
      <c r="K224" s="200"/>
      <c r="L224" s="205"/>
      <c r="M224" s="206"/>
      <c r="N224" s="207"/>
      <c r="O224" s="207"/>
      <c r="P224" s="208">
        <f>P225</f>
        <v>0</v>
      </c>
      <c r="Q224" s="207"/>
      <c r="R224" s="208">
        <f>R225</f>
        <v>0</v>
      </c>
      <c r="S224" s="207"/>
      <c r="T224" s="209">
        <f>T225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0" t="s">
        <v>82</v>
      </c>
      <c r="AT224" s="211" t="s">
        <v>73</v>
      </c>
      <c r="AU224" s="211" t="s">
        <v>82</v>
      </c>
      <c r="AY224" s="210" t="s">
        <v>135</v>
      </c>
      <c r="BK224" s="212">
        <f>BK225</f>
        <v>0</v>
      </c>
    </row>
    <row r="225" s="2" customFormat="1" ht="16.5" customHeight="1">
      <c r="A225" s="41"/>
      <c r="B225" s="42"/>
      <c r="C225" s="215" t="s">
        <v>839</v>
      </c>
      <c r="D225" s="215" t="s">
        <v>138</v>
      </c>
      <c r="E225" s="216" t="s">
        <v>1614</v>
      </c>
      <c r="F225" s="217" t="s">
        <v>1615</v>
      </c>
      <c r="G225" s="218" t="s">
        <v>1402</v>
      </c>
      <c r="H225" s="219">
        <v>30</v>
      </c>
      <c r="I225" s="220"/>
      <c r="J225" s="221">
        <f>ROUND(I225*H225,2)</f>
        <v>0</v>
      </c>
      <c r="K225" s="217" t="s">
        <v>19</v>
      </c>
      <c r="L225" s="47"/>
      <c r="M225" s="222" t="s">
        <v>19</v>
      </c>
      <c r="N225" s="223" t="s">
        <v>45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143</v>
      </c>
      <c r="AT225" s="226" t="s">
        <v>138</v>
      </c>
      <c r="AU225" s="226" t="s">
        <v>84</v>
      </c>
      <c r="AY225" s="20" t="s">
        <v>135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82</v>
      </c>
      <c r="BK225" s="227">
        <f>ROUND(I225*H225,2)</f>
        <v>0</v>
      </c>
      <c r="BL225" s="20" t="s">
        <v>143</v>
      </c>
      <c r="BM225" s="226" t="s">
        <v>1616</v>
      </c>
    </row>
    <row r="226" s="12" customFormat="1" ht="22.8" customHeight="1">
      <c r="A226" s="12"/>
      <c r="B226" s="199"/>
      <c r="C226" s="200"/>
      <c r="D226" s="201" t="s">
        <v>73</v>
      </c>
      <c r="E226" s="213" t="s">
        <v>1617</v>
      </c>
      <c r="F226" s="213" t="s">
        <v>1618</v>
      </c>
      <c r="G226" s="200"/>
      <c r="H226" s="200"/>
      <c r="I226" s="203"/>
      <c r="J226" s="214">
        <f>BK226</f>
        <v>0</v>
      </c>
      <c r="K226" s="200"/>
      <c r="L226" s="205"/>
      <c r="M226" s="206"/>
      <c r="N226" s="207"/>
      <c r="O226" s="207"/>
      <c r="P226" s="208">
        <f>SUM(P227:P229)</f>
        <v>0</v>
      </c>
      <c r="Q226" s="207"/>
      <c r="R226" s="208">
        <f>SUM(R227:R229)</f>
        <v>0</v>
      </c>
      <c r="S226" s="207"/>
      <c r="T226" s="209">
        <f>SUM(T227:T229)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0" t="s">
        <v>82</v>
      </c>
      <c r="AT226" s="211" t="s">
        <v>73</v>
      </c>
      <c r="AU226" s="211" t="s">
        <v>82</v>
      </c>
      <c r="AY226" s="210" t="s">
        <v>135</v>
      </c>
      <c r="BK226" s="212">
        <f>SUM(BK227:BK229)</f>
        <v>0</v>
      </c>
    </row>
    <row r="227" s="2" customFormat="1" ht="16.5" customHeight="1">
      <c r="A227" s="41"/>
      <c r="B227" s="42"/>
      <c r="C227" s="215" t="s">
        <v>844</v>
      </c>
      <c r="D227" s="215" t="s">
        <v>138</v>
      </c>
      <c r="E227" s="216" t="s">
        <v>1619</v>
      </c>
      <c r="F227" s="217" t="s">
        <v>1620</v>
      </c>
      <c r="G227" s="218" t="s">
        <v>141</v>
      </c>
      <c r="H227" s="219">
        <v>10</v>
      </c>
      <c r="I227" s="220"/>
      <c r="J227" s="221">
        <f>ROUND(I227*H227,2)</f>
        <v>0</v>
      </c>
      <c r="K227" s="217" t="s">
        <v>19</v>
      </c>
      <c r="L227" s="47"/>
      <c r="M227" s="222" t="s">
        <v>19</v>
      </c>
      <c r="N227" s="223" t="s">
        <v>45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143</v>
      </c>
      <c r="AT227" s="226" t="s">
        <v>138</v>
      </c>
      <c r="AU227" s="226" t="s">
        <v>84</v>
      </c>
      <c r="AY227" s="20" t="s">
        <v>135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82</v>
      </c>
      <c r="BK227" s="227">
        <f>ROUND(I227*H227,2)</f>
        <v>0</v>
      </c>
      <c r="BL227" s="20" t="s">
        <v>143</v>
      </c>
      <c r="BM227" s="226" t="s">
        <v>1621</v>
      </c>
    </row>
    <row r="228" s="2" customFormat="1" ht="16.5" customHeight="1">
      <c r="A228" s="41"/>
      <c r="B228" s="42"/>
      <c r="C228" s="215" t="s">
        <v>849</v>
      </c>
      <c r="D228" s="215" t="s">
        <v>138</v>
      </c>
      <c r="E228" s="216" t="s">
        <v>1622</v>
      </c>
      <c r="F228" s="217" t="s">
        <v>1623</v>
      </c>
      <c r="G228" s="218" t="s">
        <v>141</v>
      </c>
      <c r="H228" s="219">
        <v>10</v>
      </c>
      <c r="I228" s="220"/>
      <c r="J228" s="221">
        <f>ROUND(I228*H228,2)</f>
        <v>0</v>
      </c>
      <c r="K228" s="217" t="s">
        <v>19</v>
      </c>
      <c r="L228" s="47"/>
      <c r="M228" s="222" t="s">
        <v>19</v>
      </c>
      <c r="N228" s="223" t="s">
        <v>45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143</v>
      </c>
      <c r="AT228" s="226" t="s">
        <v>138</v>
      </c>
      <c r="AU228" s="226" t="s">
        <v>84</v>
      </c>
      <c r="AY228" s="20" t="s">
        <v>135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82</v>
      </c>
      <c r="BK228" s="227">
        <f>ROUND(I228*H228,2)</f>
        <v>0</v>
      </c>
      <c r="BL228" s="20" t="s">
        <v>143</v>
      </c>
      <c r="BM228" s="226" t="s">
        <v>1624</v>
      </c>
    </row>
    <row r="229" s="2" customFormat="1" ht="16.5" customHeight="1">
      <c r="A229" s="41"/>
      <c r="B229" s="42"/>
      <c r="C229" s="215" t="s">
        <v>855</v>
      </c>
      <c r="D229" s="215" t="s">
        <v>138</v>
      </c>
      <c r="E229" s="216" t="s">
        <v>1625</v>
      </c>
      <c r="F229" s="217" t="s">
        <v>1626</v>
      </c>
      <c r="G229" s="218" t="s">
        <v>141</v>
      </c>
      <c r="H229" s="219">
        <v>10</v>
      </c>
      <c r="I229" s="220"/>
      <c r="J229" s="221">
        <f>ROUND(I229*H229,2)</f>
        <v>0</v>
      </c>
      <c r="K229" s="217" t="s">
        <v>19</v>
      </c>
      <c r="L229" s="47"/>
      <c r="M229" s="222" t="s">
        <v>19</v>
      </c>
      <c r="N229" s="223" t="s">
        <v>45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143</v>
      </c>
      <c r="AT229" s="226" t="s">
        <v>138</v>
      </c>
      <c r="AU229" s="226" t="s">
        <v>84</v>
      </c>
      <c r="AY229" s="20" t="s">
        <v>135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82</v>
      </c>
      <c r="BK229" s="227">
        <f>ROUND(I229*H229,2)</f>
        <v>0</v>
      </c>
      <c r="BL229" s="20" t="s">
        <v>143</v>
      </c>
      <c r="BM229" s="226" t="s">
        <v>1627</v>
      </c>
    </row>
    <row r="230" s="12" customFormat="1" ht="22.8" customHeight="1">
      <c r="A230" s="12"/>
      <c r="B230" s="199"/>
      <c r="C230" s="200"/>
      <c r="D230" s="201" t="s">
        <v>73</v>
      </c>
      <c r="E230" s="213" t="s">
        <v>1628</v>
      </c>
      <c r="F230" s="213" t="s">
        <v>1629</v>
      </c>
      <c r="G230" s="200"/>
      <c r="H230" s="200"/>
      <c r="I230" s="203"/>
      <c r="J230" s="214">
        <f>BK230</f>
        <v>0</v>
      </c>
      <c r="K230" s="200"/>
      <c r="L230" s="205"/>
      <c r="M230" s="206"/>
      <c r="N230" s="207"/>
      <c r="O230" s="207"/>
      <c r="P230" s="208">
        <f>P231</f>
        <v>0</v>
      </c>
      <c r="Q230" s="207"/>
      <c r="R230" s="208">
        <f>R231</f>
        <v>0</v>
      </c>
      <c r="S230" s="207"/>
      <c r="T230" s="209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0" t="s">
        <v>82</v>
      </c>
      <c r="AT230" s="211" t="s">
        <v>73</v>
      </c>
      <c r="AU230" s="211" t="s">
        <v>82</v>
      </c>
      <c r="AY230" s="210" t="s">
        <v>135</v>
      </c>
      <c r="BK230" s="212">
        <f>BK231</f>
        <v>0</v>
      </c>
    </row>
    <row r="231" s="2" customFormat="1" ht="16.5" customHeight="1">
      <c r="A231" s="41"/>
      <c r="B231" s="42"/>
      <c r="C231" s="215" t="s">
        <v>860</v>
      </c>
      <c r="D231" s="215" t="s">
        <v>138</v>
      </c>
      <c r="E231" s="216" t="s">
        <v>1630</v>
      </c>
      <c r="F231" s="217" t="s">
        <v>1631</v>
      </c>
      <c r="G231" s="218" t="s">
        <v>211</v>
      </c>
      <c r="H231" s="219">
        <v>10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45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143</v>
      </c>
      <c r="AT231" s="226" t="s">
        <v>138</v>
      </c>
      <c r="AU231" s="226" t="s">
        <v>84</v>
      </c>
      <c r="AY231" s="20" t="s">
        <v>135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82</v>
      </c>
      <c r="BK231" s="227">
        <f>ROUND(I231*H231,2)</f>
        <v>0</v>
      </c>
      <c r="BL231" s="20" t="s">
        <v>143</v>
      </c>
      <c r="BM231" s="226" t="s">
        <v>1632</v>
      </c>
    </row>
    <row r="232" s="12" customFormat="1" ht="22.8" customHeight="1">
      <c r="A232" s="12"/>
      <c r="B232" s="199"/>
      <c r="C232" s="200"/>
      <c r="D232" s="201" t="s">
        <v>73</v>
      </c>
      <c r="E232" s="213" t="s">
        <v>1432</v>
      </c>
      <c r="F232" s="213" t="s">
        <v>1433</v>
      </c>
      <c r="G232" s="200"/>
      <c r="H232" s="200"/>
      <c r="I232" s="203"/>
      <c r="J232" s="214">
        <f>BK232</f>
        <v>0</v>
      </c>
      <c r="K232" s="200"/>
      <c r="L232" s="205"/>
      <c r="M232" s="206"/>
      <c r="N232" s="207"/>
      <c r="O232" s="207"/>
      <c r="P232" s="208">
        <f>SUM(P233:P235)</f>
        <v>0</v>
      </c>
      <c r="Q232" s="207"/>
      <c r="R232" s="208">
        <f>SUM(R233:R235)</f>
        <v>0</v>
      </c>
      <c r="S232" s="207"/>
      <c r="T232" s="209">
        <f>SUM(T233:T235)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0" t="s">
        <v>82</v>
      </c>
      <c r="AT232" s="211" t="s">
        <v>73</v>
      </c>
      <c r="AU232" s="211" t="s">
        <v>82</v>
      </c>
      <c r="AY232" s="210" t="s">
        <v>135</v>
      </c>
      <c r="BK232" s="212">
        <f>SUM(BK233:BK235)</f>
        <v>0</v>
      </c>
    </row>
    <row r="233" s="2" customFormat="1" ht="16.5" customHeight="1">
      <c r="A233" s="41"/>
      <c r="B233" s="42"/>
      <c r="C233" s="215" t="s">
        <v>867</v>
      </c>
      <c r="D233" s="215" t="s">
        <v>138</v>
      </c>
      <c r="E233" s="216" t="s">
        <v>1633</v>
      </c>
      <c r="F233" s="217" t="s">
        <v>1634</v>
      </c>
      <c r="G233" s="218" t="s">
        <v>211</v>
      </c>
      <c r="H233" s="219">
        <v>10</v>
      </c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45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143</v>
      </c>
      <c r="AT233" s="226" t="s">
        <v>138</v>
      </c>
      <c r="AU233" s="226" t="s">
        <v>84</v>
      </c>
      <c r="AY233" s="20" t="s">
        <v>135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82</v>
      </c>
      <c r="BK233" s="227">
        <f>ROUND(I233*H233,2)</f>
        <v>0</v>
      </c>
      <c r="BL233" s="20" t="s">
        <v>143</v>
      </c>
      <c r="BM233" s="226" t="s">
        <v>1635</v>
      </c>
    </row>
    <row r="234" s="2" customFormat="1" ht="16.5" customHeight="1">
      <c r="A234" s="41"/>
      <c r="B234" s="42"/>
      <c r="C234" s="215" t="s">
        <v>872</v>
      </c>
      <c r="D234" s="215" t="s">
        <v>138</v>
      </c>
      <c r="E234" s="216" t="s">
        <v>1636</v>
      </c>
      <c r="F234" s="217" t="s">
        <v>1637</v>
      </c>
      <c r="G234" s="218" t="s">
        <v>211</v>
      </c>
      <c r="H234" s="219">
        <v>180</v>
      </c>
      <c r="I234" s="220"/>
      <c r="J234" s="221">
        <f>ROUND(I234*H234,2)</f>
        <v>0</v>
      </c>
      <c r="K234" s="217" t="s">
        <v>19</v>
      </c>
      <c r="L234" s="47"/>
      <c r="M234" s="222" t="s">
        <v>19</v>
      </c>
      <c r="N234" s="223" t="s">
        <v>45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143</v>
      </c>
      <c r="AT234" s="226" t="s">
        <v>138</v>
      </c>
      <c r="AU234" s="226" t="s">
        <v>84</v>
      </c>
      <c r="AY234" s="20" t="s">
        <v>135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82</v>
      </c>
      <c r="BK234" s="227">
        <f>ROUND(I234*H234,2)</f>
        <v>0</v>
      </c>
      <c r="BL234" s="20" t="s">
        <v>143</v>
      </c>
      <c r="BM234" s="226" t="s">
        <v>1638</v>
      </c>
    </row>
    <row r="235" s="2" customFormat="1" ht="16.5" customHeight="1">
      <c r="A235" s="41"/>
      <c r="B235" s="42"/>
      <c r="C235" s="215" t="s">
        <v>880</v>
      </c>
      <c r="D235" s="215" t="s">
        <v>138</v>
      </c>
      <c r="E235" s="216" t="s">
        <v>1639</v>
      </c>
      <c r="F235" s="217" t="s">
        <v>1640</v>
      </c>
      <c r="G235" s="218" t="s">
        <v>211</v>
      </c>
      <c r="H235" s="219">
        <v>190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45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143</v>
      </c>
      <c r="AT235" s="226" t="s">
        <v>138</v>
      </c>
      <c r="AU235" s="226" t="s">
        <v>84</v>
      </c>
      <c r="AY235" s="20" t="s">
        <v>135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82</v>
      </c>
      <c r="BK235" s="227">
        <f>ROUND(I235*H235,2)</f>
        <v>0</v>
      </c>
      <c r="BL235" s="20" t="s">
        <v>143</v>
      </c>
      <c r="BM235" s="226" t="s">
        <v>1641</v>
      </c>
    </row>
    <row r="236" s="12" customFormat="1" ht="22.8" customHeight="1">
      <c r="A236" s="12"/>
      <c r="B236" s="199"/>
      <c r="C236" s="200"/>
      <c r="D236" s="201" t="s">
        <v>73</v>
      </c>
      <c r="E236" s="213" t="s">
        <v>1436</v>
      </c>
      <c r="F236" s="213" t="s">
        <v>1437</v>
      </c>
      <c r="G236" s="200"/>
      <c r="H236" s="200"/>
      <c r="I236" s="203"/>
      <c r="J236" s="214">
        <f>BK236</f>
        <v>0</v>
      </c>
      <c r="K236" s="200"/>
      <c r="L236" s="205"/>
      <c r="M236" s="206"/>
      <c r="N236" s="207"/>
      <c r="O236" s="207"/>
      <c r="P236" s="208">
        <f>SUM(P237:P240)</f>
        <v>0</v>
      </c>
      <c r="Q236" s="207"/>
      <c r="R236" s="208">
        <f>SUM(R237:R240)</f>
        <v>0</v>
      </c>
      <c r="S236" s="207"/>
      <c r="T236" s="209">
        <f>SUM(T237:T240)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0" t="s">
        <v>82</v>
      </c>
      <c r="AT236" s="211" t="s">
        <v>73</v>
      </c>
      <c r="AU236" s="211" t="s">
        <v>82</v>
      </c>
      <c r="AY236" s="210" t="s">
        <v>135</v>
      </c>
      <c r="BK236" s="212">
        <f>SUM(BK237:BK240)</f>
        <v>0</v>
      </c>
    </row>
    <row r="237" s="2" customFormat="1" ht="16.5" customHeight="1">
      <c r="A237" s="41"/>
      <c r="B237" s="42"/>
      <c r="C237" s="215" t="s">
        <v>883</v>
      </c>
      <c r="D237" s="215" t="s">
        <v>138</v>
      </c>
      <c r="E237" s="216" t="s">
        <v>1642</v>
      </c>
      <c r="F237" s="217" t="s">
        <v>1643</v>
      </c>
      <c r="G237" s="218" t="s">
        <v>211</v>
      </c>
      <c r="H237" s="219">
        <v>15</v>
      </c>
      <c r="I237" s="220"/>
      <c r="J237" s="221">
        <f>ROUND(I237*H237,2)</f>
        <v>0</v>
      </c>
      <c r="K237" s="217" t="s">
        <v>19</v>
      </c>
      <c r="L237" s="47"/>
      <c r="M237" s="222" t="s">
        <v>19</v>
      </c>
      <c r="N237" s="223" t="s">
        <v>45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143</v>
      </c>
      <c r="AT237" s="226" t="s">
        <v>138</v>
      </c>
      <c r="AU237" s="226" t="s">
        <v>84</v>
      </c>
      <c r="AY237" s="20" t="s">
        <v>135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82</v>
      </c>
      <c r="BK237" s="227">
        <f>ROUND(I237*H237,2)</f>
        <v>0</v>
      </c>
      <c r="BL237" s="20" t="s">
        <v>143</v>
      </c>
      <c r="BM237" s="226" t="s">
        <v>1644</v>
      </c>
    </row>
    <row r="238" s="2" customFormat="1" ht="16.5" customHeight="1">
      <c r="A238" s="41"/>
      <c r="B238" s="42"/>
      <c r="C238" s="215" t="s">
        <v>890</v>
      </c>
      <c r="D238" s="215" t="s">
        <v>138</v>
      </c>
      <c r="E238" s="216" t="s">
        <v>1645</v>
      </c>
      <c r="F238" s="217" t="s">
        <v>1646</v>
      </c>
      <c r="G238" s="218" t="s">
        <v>1518</v>
      </c>
      <c r="H238" s="219">
        <v>30</v>
      </c>
      <c r="I238" s="220"/>
      <c r="J238" s="221">
        <f>ROUND(I238*H238,2)</f>
        <v>0</v>
      </c>
      <c r="K238" s="217" t="s">
        <v>19</v>
      </c>
      <c r="L238" s="47"/>
      <c r="M238" s="222" t="s">
        <v>19</v>
      </c>
      <c r="N238" s="223" t="s">
        <v>45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143</v>
      </c>
      <c r="AT238" s="226" t="s">
        <v>138</v>
      </c>
      <c r="AU238" s="226" t="s">
        <v>84</v>
      </c>
      <c r="AY238" s="20" t="s">
        <v>135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82</v>
      </c>
      <c r="BK238" s="227">
        <f>ROUND(I238*H238,2)</f>
        <v>0</v>
      </c>
      <c r="BL238" s="20" t="s">
        <v>143</v>
      </c>
      <c r="BM238" s="226" t="s">
        <v>1647</v>
      </c>
    </row>
    <row r="239" s="2" customFormat="1" ht="16.5" customHeight="1">
      <c r="A239" s="41"/>
      <c r="B239" s="42"/>
      <c r="C239" s="215" t="s">
        <v>897</v>
      </c>
      <c r="D239" s="215" t="s">
        <v>138</v>
      </c>
      <c r="E239" s="216" t="s">
        <v>1648</v>
      </c>
      <c r="F239" s="217" t="s">
        <v>1649</v>
      </c>
      <c r="G239" s="218" t="s">
        <v>1402</v>
      </c>
      <c r="H239" s="219">
        <v>6</v>
      </c>
      <c r="I239" s="220"/>
      <c r="J239" s="221">
        <f>ROUND(I239*H239,2)</f>
        <v>0</v>
      </c>
      <c r="K239" s="217" t="s">
        <v>19</v>
      </c>
      <c r="L239" s="47"/>
      <c r="M239" s="222" t="s">
        <v>19</v>
      </c>
      <c r="N239" s="223" t="s">
        <v>45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143</v>
      </c>
      <c r="AT239" s="226" t="s">
        <v>138</v>
      </c>
      <c r="AU239" s="226" t="s">
        <v>84</v>
      </c>
      <c r="AY239" s="20" t="s">
        <v>135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82</v>
      </c>
      <c r="BK239" s="227">
        <f>ROUND(I239*H239,2)</f>
        <v>0</v>
      </c>
      <c r="BL239" s="20" t="s">
        <v>143</v>
      </c>
      <c r="BM239" s="226" t="s">
        <v>1650</v>
      </c>
    </row>
    <row r="240" s="2" customFormat="1" ht="16.5" customHeight="1">
      <c r="A240" s="41"/>
      <c r="B240" s="42"/>
      <c r="C240" s="215" t="s">
        <v>902</v>
      </c>
      <c r="D240" s="215" t="s">
        <v>138</v>
      </c>
      <c r="E240" s="216" t="s">
        <v>1651</v>
      </c>
      <c r="F240" s="217" t="s">
        <v>1652</v>
      </c>
      <c r="G240" s="218" t="s">
        <v>1402</v>
      </c>
      <c r="H240" s="219">
        <v>20</v>
      </c>
      <c r="I240" s="220"/>
      <c r="J240" s="221">
        <f>ROUND(I240*H240,2)</f>
        <v>0</v>
      </c>
      <c r="K240" s="217" t="s">
        <v>19</v>
      </c>
      <c r="L240" s="47"/>
      <c r="M240" s="222" t="s">
        <v>19</v>
      </c>
      <c r="N240" s="223" t="s">
        <v>45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143</v>
      </c>
      <c r="AT240" s="226" t="s">
        <v>138</v>
      </c>
      <c r="AU240" s="226" t="s">
        <v>84</v>
      </c>
      <c r="AY240" s="20" t="s">
        <v>135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82</v>
      </c>
      <c r="BK240" s="227">
        <f>ROUND(I240*H240,2)</f>
        <v>0</v>
      </c>
      <c r="BL240" s="20" t="s">
        <v>143</v>
      </c>
      <c r="BM240" s="226" t="s">
        <v>1653</v>
      </c>
    </row>
    <row r="241" s="12" customFormat="1" ht="22.8" customHeight="1">
      <c r="A241" s="12"/>
      <c r="B241" s="199"/>
      <c r="C241" s="200"/>
      <c r="D241" s="201" t="s">
        <v>73</v>
      </c>
      <c r="E241" s="213" t="s">
        <v>1654</v>
      </c>
      <c r="F241" s="213" t="s">
        <v>1655</v>
      </c>
      <c r="G241" s="200"/>
      <c r="H241" s="200"/>
      <c r="I241" s="203"/>
      <c r="J241" s="214">
        <f>BK241</f>
        <v>0</v>
      </c>
      <c r="K241" s="200"/>
      <c r="L241" s="205"/>
      <c r="M241" s="206"/>
      <c r="N241" s="207"/>
      <c r="O241" s="207"/>
      <c r="P241" s="208">
        <f>SUM(P242:P243)</f>
        <v>0</v>
      </c>
      <c r="Q241" s="207"/>
      <c r="R241" s="208">
        <f>SUM(R242:R243)</f>
        <v>0</v>
      </c>
      <c r="S241" s="207"/>
      <c r="T241" s="209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0" t="s">
        <v>82</v>
      </c>
      <c r="AT241" s="211" t="s">
        <v>73</v>
      </c>
      <c r="AU241" s="211" t="s">
        <v>82</v>
      </c>
      <c r="AY241" s="210" t="s">
        <v>135</v>
      </c>
      <c r="BK241" s="212">
        <f>SUM(BK242:BK243)</f>
        <v>0</v>
      </c>
    </row>
    <row r="242" s="2" customFormat="1" ht="16.5" customHeight="1">
      <c r="A242" s="41"/>
      <c r="B242" s="42"/>
      <c r="C242" s="215" t="s">
        <v>907</v>
      </c>
      <c r="D242" s="215" t="s">
        <v>138</v>
      </c>
      <c r="E242" s="216" t="s">
        <v>1656</v>
      </c>
      <c r="F242" s="217" t="s">
        <v>1657</v>
      </c>
      <c r="G242" s="218" t="s">
        <v>1402</v>
      </c>
      <c r="H242" s="219">
        <v>100</v>
      </c>
      <c r="I242" s="220"/>
      <c r="J242" s="221">
        <f>ROUND(I242*H242,2)</f>
        <v>0</v>
      </c>
      <c r="K242" s="217" t="s">
        <v>19</v>
      </c>
      <c r="L242" s="47"/>
      <c r="M242" s="222" t="s">
        <v>19</v>
      </c>
      <c r="N242" s="223" t="s">
        <v>45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143</v>
      </c>
      <c r="AT242" s="226" t="s">
        <v>138</v>
      </c>
      <c r="AU242" s="226" t="s">
        <v>84</v>
      </c>
      <c r="AY242" s="20" t="s">
        <v>135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82</v>
      </c>
      <c r="BK242" s="227">
        <f>ROUND(I242*H242,2)</f>
        <v>0</v>
      </c>
      <c r="BL242" s="20" t="s">
        <v>143</v>
      </c>
      <c r="BM242" s="226" t="s">
        <v>1658</v>
      </c>
    </row>
    <row r="243" s="2" customFormat="1" ht="16.5" customHeight="1">
      <c r="A243" s="41"/>
      <c r="B243" s="42"/>
      <c r="C243" s="215" t="s">
        <v>914</v>
      </c>
      <c r="D243" s="215" t="s">
        <v>138</v>
      </c>
      <c r="E243" s="216" t="s">
        <v>1659</v>
      </c>
      <c r="F243" s="217" t="s">
        <v>1660</v>
      </c>
      <c r="G243" s="218" t="s">
        <v>1402</v>
      </c>
      <c r="H243" s="219">
        <v>1</v>
      </c>
      <c r="I243" s="220"/>
      <c r="J243" s="221">
        <f>ROUND(I243*H243,2)</f>
        <v>0</v>
      </c>
      <c r="K243" s="217" t="s">
        <v>19</v>
      </c>
      <c r="L243" s="47"/>
      <c r="M243" s="222" t="s">
        <v>19</v>
      </c>
      <c r="N243" s="223" t="s">
        <v>45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143</v>
      </c>
      <c r="AT243" s="226" t="s">
        <v>138</v>
      </c>
      <c r="AU243" s="226" t="s">
        <v>84</v>
      </c>
      <c r="AY243" s="20" t="s">
        <v>135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82</v>
      </c>
      <c r="BK243" s="227">
        <f>ROUND(I243*H243,2)</f>
        <v>0</v>
      </c>
      <c r="BL243" s="20" t="s">
        <v>143</v>
      </c>
      <c r="BM243" s="226" t="s">
        <v>1661</v>
      </c>
    </row>
    <row r="244" s="12" customFormat="1" ht="22.8" customHeight="1">
      <c r="A244" s="12"/>
      <c r="B244" s="199"/>
      <c r="C244" s="200"/>
      <c r="D244" s="201" t="s">
        <v>73</v>
      </c>
      <c r="E244" s="213" t="s">
        <v>1662</v>
      </c>
      <c r="F244" s="213" t="s">
        <v>1663</v>
      </c>
      <c r="G244" s="200"/>
      <c r="H244" s="200"/>
      <c r="I244" s="203"/>
      <c r="J244" s="214">
        <f>BK244</f>
        <v>0</v>
      </c>
      <c r="K244" s="200"/>
      <c r="L244" s="205"/>
      <c r="M244" s="206"/>
      <c r="N244" s="207"/>
      <c r="O244" s="207"/>
      <c r="P244" s="208">
        <f>SUM(P245:P246)</f>
        <v>0</v>
      </c>
      <c r="Q244" s="207"/>
      <c r="R244" s="208">
        <f>SUM(R245:R246)</f>
        <v>0</v>
      </c>
      <c r="S244" s="207"/>
      <c r="T244" s="209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0" t="s">
        <v>82</v>
      </c>
      <c r="AT244" s="211" t="s">
        <v>73</v>
      </c>
      <c r="AU244" s="211" t="s">
        <v>82</v>
      </c>
      <c r="AY244" s="210" t="s">
        <v>135</v>
      </c>
      <c r="BK244" s="212">
        <f>SUM(BK245:BK246)</f>
        <v>0</v>
      </c>
    </row>
    <row r="245" s="2" customFormat="1" ht="16.5" customHeight="1">
      <c r="A245" s="41"/>
      <c r="B245" s="42"/>
      <c r="C245" s="215" t="s">
        <v>920</v>
      </c>
      <c r="D245" s="215" t="s">
        <v>138</v>
      </c>
      <c r="E245" s="216" t="s">
        <v>1664</v>
      </c>
      <c r="F245" s="217" t="s">
        <v>1665</v>
      </c>
      <c r="G245" s="218" t="s">
        <v>141</v>
      </c>
      <c r="H245" s="219">
        <v>100</v>
      </c>
      <c r="I245" s="220"/>
      <c r="J245" s="221">
        <f>ROUND(I245*H245,2)</f>
        <v>0</v>
      </c>
      <c r="K245" s="217" t="s">
        <v>19</v>
      </c>
      <c r="L245" s="47"/>
      <c r="M245" s="222" t="s">
        <v>19</v>
      </c>
      <c r="N245" s="223" t="s">
        <v>45</v>
      </c>
      <c r="O245" s="87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143</v>
      </c>
      <c r="AT245" s="226" t="s">
        <v>138</v>
      </c>
      <c r="AU245" s="226" t="s">
        <v>84</v>
      </c>
      <c r="AY245" s="20" t="s">
        <v>135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82</v>
      </c>
      <c r="BK245" s="227">
        <f>ROUND(I245*H245,2)</f>
        <v>0</v>
      </c>
      <c r="BL245" s="20" t="s">
        <v>143</v>
      </c>
      <c r="BM245" s="226" t="s">
        <v>1666</v>
      </c>
    </row>
    <row r="246" s="2" customFormat="1" ht="16.5" customHeight="1">
      <c r="A246" s="41"/>
      <c r="B246" s="42"/>
      <c r="C246" s="215" t="s">
        <v>922</v>
      </c>
      <c r="D246" s="215" t="s">
        <v>138</v>
      </c>
      <c r="E246" s="216" t="s">
        <v>1667</v>
      </c>
      <c r="F246" s="217" t="s">
        <v>1505</v>
      </c>
      <c r="G246" s="218" t="s">
        <v>1402</v>
      </c>
      <c r="H246" s="219">
        <v>1</v>
      </c>
      <c r="I246" s="220"/>
      <c r="J246" s="221">
        <f>ROUND(I246*H246,2)</f>
        <v>0</v>
      </c>
      <c r="K246" s="217" t="s">
        <v>19</v>
      </c>
      <c r="L246" s="47"/>
      <c r="M246" s="222" t="s">
        <v>19</v>
      </c>
      <c r="N246" s="223" t="s">
        <v>45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143</v>
      </c>
      <c r="AT246" s="226" t="s">
        <v>138</v>
      </c>
      <c r="AU246" s="226" t="s">
        <v>84</v>
      </c>
      <c r="AY246" s="20" t="s">
        <v>135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82</v>
      </c>
      <c r="BK246" s="227">
        <f>ROUND(I246*H246,2)</f>
        <v>0</v>
      </c>
      <c r="BL246" s="20" t="s">
        <v>143</v>
      </c>
      <c r="BM246" s="226" t="s">
        <v>1668</v>
      </c>
    </row>
    <row r="247" s="12" customFormat="1" ht="22.8" customHeight="1">
      <c r="A247" s="12"/>
      <c r="B247" s="199"/>
      <c r="C247" s="200"/>
      <c r="D247" s="201" t="s">
        <v>73</v>
      </c>
      <c r="E247" s="213" t="s">
        <v>1669</v>
      </c>
      <c r="F247" s="213" t="s">
        <v>1670</v>
      </c>
      <c r="G247" s="200"/>
      <c r="H247" s="200"/>
      <c r="I247" s="203"/>
      <c r="J247" s="214">
        <f>BK247</f>
        <v>0</v>
      </c>
      <c r="K247" s="200"/>
      <c r="L247" s="205"/>
      <c r="M247" s="206"/>
      <c r="N247" s="207"/>
      <c r="O247" s="207"/>
      <c r="P247" s="208">
        <f>SUM(P248:P253)</f>
        <v>0</v>
      </c>
      <c r="Q247" s="207"/>
      <c r="R247" s="208">
        <f>SUM(R248:R253)</f>
        <v>0</v>
      </c>
      <c r="S247" s="207"/>
      <c r="T247" s="209">
        <f>SUM(T248:T253)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0" t="s">
        <v>82</v>
      </c>
      <c r="AT247" s="211" t="s">
        <v>73</v>
      </c>
      <c r="AU247" s="211" t="s">
        <v>82</v>
      </c>
      <c r="AY247" s="210" t="s">
        <v>135</v>
      </c>
      <c r="BK247" s="212">
        <f>SUM(BK248:BK253)</f>
        <v>0</v>
      </c>
    </row>
    <row r="248" s="2" customFormat="1" ht="16.5" customHeight="1">
      <c r="A248" s="41"/>
      <c r="B248" s="42"/>
      <c r="C248" s="215" t="s">
        <v>924</v>
      </c>
      <c r="D248" s="215" t="s">
        <v>138</v>
      </c>
      <c r="E248" s="216" t="s">
        <v>1671</v>
      </c>
      <c r="F248" s="217" t="s">
        <v>1672</v>
      </c>
      <c r="G248" s="218" t="s">
        <v>1402</v>
      </c>
      <c r="H248" s="219">
        <v>1</v>
      </c>
      <c r="I248" s="220"/>
      <c r="J248" s="221">
        <f>ROUND(I248*H248,2)</f>
        <v>0</v>
      </c>
      <c r="K248" s="217" t="s">
        <v>19</v>
      </c>
      <c r="L248" s="47"/>
      <c r="M248" s="222" t="s">
        <v>19</v>
      </c>
      <c r="N248" s="223" t="s">
        <v>45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143</v>
      </c>
      <c r="AT248" s="226" t="s">
        <v>138</v>
      </c>
      <c r="AU248" s="226" t="s">
        <v>84</v>
      </c>
      <c r="AY248" s="20" t="s">
        <v>135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82</v>
      </c>
      <c r="BK248" s="227">
        <f>ROUND(I248*H248,2)</f>
        <v>0</v>
      </c>
      <c r="BL248" s="20" t="s">
        <v>143</v>
      </c>
      <c r="BM248" s="226" t="s">
        <v>1673</v>
      </c>
    </row>
    <row r="249" s="2" customFormat="1" ht="16.5" customHeight="1">
      <c r="A249" s="41"/>
      <c r="B249" s="42"/>
      <c r="C249" s="215" t="s">
        <v>928</v>
      </c>
      <c r="D249" s="215" t="s">
        <v>138</v>
      </c>
      <c r="E249" s="216" t="s">
        <v>1674</v>
      </c>
      <c r="F249" s="217" t="s">
        <v>1675</v>
      </c>
      <c r="G249" s="218" t="s">
        <v>1676</v>
      </c>
      <c r="H249" s="219">
        <v>1</v>
      </c>
      <c r="I249" s="220"/>
      <c r="J249" s="221">
        <f>ROUND(I249*H249,2)</f>
        <v>0</v>
      </c>
      <c r="K249" s="217" t="s">
        <v>19</v>
      </c>
      <c r="L249" s="47"/>
      <c r="M249" s="222" t="s">
        <v>19</v>
      </c>
      <c r="N249" s="223" t="s">
        <v>45</v>
      </c>
      <c r="O249" s="87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143</v>
      </c>
      <c r="AT249" s="226" t="s">
        <v>138</v>
      </c>
      <c r="AU249" s="226" t="s">
        <v>84</v>
      </c>
      <c r="AY249" s="20" t="s">
        <v>135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82</v>
      </c>
      <c r="BK249" s="227">
        <f>ROUND(I249*H249,2)</f>
        <v>0</v>
      </c>
      <c r="BL249" s="20" t="s">
        <v>143</v>
      </c>
      <c r="BM249" s="226" t="s">
        <v>1677</v>
      </c>
    </row>
    <row r="250" s="2" customFormat="1" ht="16.5" customHeight="1">
      <c r="A250" s="41"/>
      <c r="B250" s="42"/>
      <c r="C250" s="215" t="s">
        <v>932</v>
      </c>
      <c r="D250" s="215" t="s">
        <v>138</v>
      </c>
      <c r="E250" s="216" t="s">
        <v>1678</v>
      </c>
      <c r="F250" s="217" t="s">
        <v>1679</v>
      </c>
      <c r="G250" s="218" t="s">
        <v>1397</v>
      </c>
      <c r="H250" s="219">
        <v>2</v>
      </c>
      <c r="I250" s="220"/>
      <c r="J250" s="221">
        <f>ROUND(I250*H250,2)</f>
        <v>0</v>
      </c>
      <c r="K250" s="217" t="s">
        <v>19</v>
      </c>
      <c r="L250" s="47"/>
      <c r="M250" s="222" t="s">
        <v>19</v>
      </c>
      <c r="N250" s="223" t="s">
        <v>45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143</v>
      </c>
      <c r="AT250" s="226" t="s">
        <v>138</v>
      </c>
      <c r="AU250" s="226" t="s">
        <v>84</v>
      </c>
      <c r="AY250" s="20" t="s">
        <v>135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82</v>
      </c>
      <c r="BK250" s="227">
        <f>ROUND(I250*H250,2)</f>
        <v>0</v>
      </c>
      <c r="BL250" s="20" t="s">
        <v>143</v>
      </c>
      <c r="BM250" s="226" t="s">
        <v>1680</v>
      </c>
    </row>
    <row r="251" s="2" customFormat="1" ht="16.5" customHeight="1">
      <c r="A251" s="41"/>
      <c r="B251" s="42"/>
      <c r="C251" s="215" t="s">
        <v>936</v>
      </c>
      <c r="D251" s="215" t="s">
        <v>138</v>
      </c>
      <c r="E251" s="216" t="s">
        <v>1681</v>
      </c>
      <c r="F251" s="217" t="s">
        <v>1682</v>
      </c>
      <c r="G251" s="218" t="s">
        <v>1397</v>
      </c>
      <c r="H251" s="219">
        <v>2</v>
      </c>
      <c r="I251" s="220"/>
      <c r="J251" s="221">
        <f>ROUND(I251*H251,2)</f>
        <v>0</v>
      </c>
      <c r="K251" s="217" t="s">
        <v>19</v>
      </c>
      <c r="L251" s="47"/>
      <c r="M251" s="222" t="s">
        <v>19</v>
      </c>
      <c r="N251" s="223" t="s">
        <v>45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143</v>
      </c>
      <c r="AT251" s="226" t="s">
        <v>138</v>
      </c>
      <c r="AU251" s="226" t="s">
        <v>84</v>
      </c>
      <c r="AY251" s="20" t="s">
        <v>135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82</v>
      </c>
      <c r="BK251" s="227">
        <f>ROUND(I251*H251,2)</f>
        <v>0</v>
      </c>
      <c r="BL251" s="20" t="s">
        <v>143</v>
      </c>
      <c r="BM251" s="226" t="s">
        <v>1683</v>
      </c>
    </row>
    <row r="252" s="2" customFormat="1" ht="16.5" customHeight="1">
      <c r="A252" s="41"/>
      <c r="B252" s="42"/>
      <c r="C252" s="215" t="s">
        <v>940</v>
      </c>
      <c r="D252" s="215" t="s">
        <v>138</v>
      </c>
      <c r="E252" s="216" t="s">
        <v>1684</v>
      </c>
      <c r="F252" s="217" t="s">
        <v>1685</v>
      </c>
      <c r="G252" s="218" t="s">
        <v>1397</v>
      </c>
      <c r="H252" s="219">
        <v>4</v>
      </c>
      <c r="I252" s="220"/>
      <c r="J252" s="221">
        <f>ROUND(I252*H252,2)</f>
        <v>0</v>
      </c>
      <c r="K252" s="217" t="s">
        <v>19</v>
      </c>
      <c r="L252" s="47"/>
      <c r="M252" s="222" t="s">
        <v>19</v>
      </c>
      <c r="N252" s="223" t="s">
        <v>45</v>
      </c>
      <c r="O252" s="87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143</v>
      </c>
      <c r="AT252" s="226" t="s">
        <v>138</v>
      </c>
      <c r="AU252" s="226" t="s">
        <v>84</v>
      </c>
      <c r="AY252" s="20" t="s">
        <v>135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82</v>
      </c>
      <c r="BK252" s="227">
        <f>ROUND(I252*H252,2)</f>
        <v>0</v>
      </c>
      <c r="BL252" s="20" t="s">
        <v>143</v>
      </c>
      <c r="BM252" s="226" t="s">
        <v>1686</v>
      </c>
    </row>
    <row r="253" s="2" customFormat="1" ht="16.5" customHeight="1">
      <c r="A253" s="41"/>
      <c r="B253" s="42"/>
      <c r="C253" s="215" t="s">
        <v>1687</v>
      </c>
      <c r="D253" s="215" t="s">
        <v>138</v>
      </c>
      <c r="E253" s="216" t="s">
        <v>1688</v>
      </c>
      <c r="F253" s="217" t="s">
        <v>1689</v>
      </c>
      <c r="G253" s="218" t="s">
        <v>1397</v>
      </c>
      <c r="H253" s="219">
        <v>8</v>
      </c>
      <c r="I253" s="220"/>
      <c r="J253" s="221">
        <f>ROUND(I253*H253,2)</f>
        <v>0</v>
      </c>
      <c r="K253" s="217" t="s">
        <v>19</v>
      </c>
      <c r="L253" s="47"/>
      <c r="M253" s="222" t="s">
        <v>19</v>
      </c>
      <c r="N253" s="223" t="s">
        <v>45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143</v>
      </c>
      <c r="AT253" s="226" t="s">
        <v>138</v>
      </c>
      <c r="AU253" s="226" t="s">
        <v>84</v>
      </c>
      <c r="AY253" s="20" t="s">
        <v>135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82</v>
      </c>
      <c r="BK253" s="227">
        <f>ROUND(I253*H253,2)</f>
        <v>0</v>
      </c>
      <c r="BL253" s="20" t="s">
        <v>143</v>
      </c>
      <c r="BM253" s="226" t="s">
        <v>1690</v>
      </c>
    </row>
    <row r="254" s="12" customFormat="1" ht="22.8" customHeight="1">
      <c r="A254" s="12"/>
      <c r="B254" s="199"/>
      <c r="C254" s="200"/>
      <c r="D254" s="201" t="s">
        <v>73</v>
      </c>
      <c r="E254" s="213" t="s">
        <v>1691</v>
      </c>
      <c r="F254" s="213" t="s">
        <v>1692</v>
      </c>
      <c r="G254" s="200"/>
      <c r="H254" s="200"/>
      <c r="I254" s="203"/>
      <c r="J254" s="214">
        <f>BK254</f>
        <v>0</v>
      </c>
      <c r="K254" s="200"/>
      <c r="L254" s="205"/>
      <c r="M254" s="206"/>
      <c r="N254" s="207"/>
      <c r="O254" s="207"/>
      <c r="P254" s="208">
        <f>P255</f>
        <v>0</v>
      </c>
      <c r="Q254" s="207"/>
      <c r="R254" s="208">
        <f>R255</f>
        <v>0</v>
      </c>
      <c r="S254" s="207"/>
      <c r="T254" s="209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0" t="s">
        <v>82</v>
      </c>
      <c r="AT254" s="211" t="s">
        <v>73</v>
      </c>
      <c r="AU254" s="211" t="s">
        <v>82</v>
      </c>
      <c r="AY254" s="210" t="s">
        <v>135</v>
      </c>
      <c r="BK254" s="212">
        <f>BK255</f>
        <v>0</v>
      </c>
    </row>
    <row r="255" s="2" customFormat="1" ht="16.5" customHeight="1">
      <c r="A255" s="41"/>
      <c r="B255" s="42"/>
      <c r="C255" s="215" t="s">
        <v>1533</v>
      </c>
      <c r="D255" s="215" t="s">
        <v>138</v>
      </c>
      <c r="E255" s="216" t="s">
        <v>1693</v>
      </c>
      <c r="F255" s="217" t="s">
        <v>1694</v>
      </c>
      <c r="G255" s="218" t="s">
        <v>1397</v>
      </c>
      <c r="H255" s="219">
        <v>4</v>
      </c>
      <c r="I255" s="220"/>
      <c r="J255" s="221">
        <f>ROUND(I255*H255,2)</f>
        <v>0</v>
      </c>
      <c r="K255" s="217" t="s">
        <v>19</v>
      </c>
      <c r="L255" s="47"/>
      <c r="M255" s="222" t="s">
        <v>19</v>
      </c>
      <c r="N255" s="223" t="s">
        <v>45</v>
      </c>
      <c r="O255" s="87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143</v>
      </c>
      <c r="AT255" s="226" t="s">
        <v>138</v>
      </c>
      <c r="AU255" s="226" t="s">
        <v>84</v>
      </c>
      <c r="AY255" s="20" t="s">
        <v>135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82</v>
      </c>
      <c r="BK255" s="227">
        <f>ROUND(I255*H255,2)</f>
        <v>0</v>
      </c>
      <c r="BL255" s="20" t="s">
        <v>143</v>
      </c>
      <c r="BM255" s="226" t="s">
        <v>1695</v>
      </c>
    </row>
    <row r="256" s="12" customFormat="1" ht="22.8" customHeight="1">
      <c r="A256" s="12"/>
      <c r="B256" s="199"/>
      <c r="C256" s="200"/>
      <c r="D256" s="201" t="s">
        <v>73</v>
      </c>
      <c r="E256" s="213" t="s">
        <v>1696</v>
      </c>
      <c r="F256" s="213" t="s">
        <v>1697</v>
      </c>
      <c r="G256" s="200"/>
      <c r="H256" s="200"/>
      <c r="I256" s="203"/>
      <c r="J256" s="214">
        <f>BK256</f>
        <v>0</v>
      </c>
      <c r="K256" s="200"/>
      <c r="L256" s="205"/>
      <c r="M256" s="206"/>
      <c r="N256" s="207"/>
      <c r="O256" s="207"/>
      <c r="P256" s="208">
        <f>P257</f>
        <v>0</v>
      </c>
      <c r="Q256" s="207"/>
      <c r="R256" s="208">
        <f>R257</f>
        <v>0</v>
      </c>
      <c r="S256" s="207"/>
      <c r="T256" s="209">
        <f>T257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0" t="s">
        <v>82</v>
      </c>
      <c r="AT256" s="211" t="s">
        <v>73</v>
      </c>
      <c r="AU256" s="211" t="s">
        <v>82</v>
      </c>
      <c r="AY256" s="210" t="s">
        <v>135</v>
      </c>
      <c r="BK256" s="212">
        <f>BK257</f>
        <v>0</v>
      </c>
    </row>
    <row r="257" s="2" customFormat="1" ht="16.5" customHeight="1">
      <c r="A257" s="41"/>
      <c r="B257" s="42"/>
      <c r="C257" s="215" t="s">
        <v>1698</v>
      </c>
      <c r="D257" s="215" t="s">
        <v>138</v>
      </c>
      <c r="E257" s="216" t="s">
        <v>1428</v>
      </c>
      <c r="F257" s="217" t="s">
        <v>1429</v>
      </c>
      <c r="G257" s="218" t="s">
        <v>1397</v>
      </c>
      <c r="H257" s="219">
        <v>2</v>
      </c>
      <c r="I257" s="220"/>
      <c r="J257" s="221">
        <f>ROUND(I257*H257,2)</f>
        <v>0</v>
      </c>
      <c r="K257" s="217" t="s">
        <v>19</v>
      </c>
      <c r="L257" s="47"/>
      <c r="M257" s="222" t="s">
        <v>19</v>
      </c>
      <c r="N257" s="223" t="s">
        <v>45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143</v>
      </c>
      <c r="AT257" s="226" t="s">
        <v>138</v>
      </c>
      <c r="AU257" s="226" t="s">
        <v>84</v>
      </c>
      <c r="AY257" s="20" t="s">
        <v>135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82</v>
      </c>
      <c r="BK257" s="227">
        <f>ROUND(I257*H257,2)</f>
        <v>0</v>
      </c>
      <c r="BL257" s="20" t="s">
        <v>143</v>
      </c>
      <c r="BM257" s="226" t="s">
        <v>1699</v>
      </c>
    </row>
    <row r="258" s="12" customFormat="1" ht="25.92" customHeight="1">
      <c r="A258" s="12"/>
      <c r="B258" s="199"/>
      <c r="C258" s="200"/>
      <c r="D258" s="201" t="s">
        <v>73</v>
      </c>
      <c r="E258" s="202" t="s">
        <v>1700</v>
      </c>
      <c r="F258" s="202" t="s">
        <v>1701</v>
      </c>
      <c r="G258" s="200"/>
      <c r="H258" s="200"/>
      <c r="I258" s="203"/>
      <c r="J258" s="204">
        <f>BK258</f>
        <v>0</v>
      </c>
      <c r="K258" s="200"/>
      <c r="L258" s="205"/>
      <c r="M258" s="206"/>
      <c r="N258" s="207"/>
      <c r="O258" s="207"/>
      <c r="P258" s="208">
        <f>SUM(P259:P265)</f>
        <v>0</v>
      </c>
      <c r="Q258" s="207"/>
      <c r="R258" s="208">
        <f>SUM(R259:R265)</f>
        <v>0</v>
      </c>
      <c r="S258" s="207"/>
      <c r="T258" s="209">
        <f>SUM(T259:T265)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0" t="s">
        <v>143</v>
      </c>
      <c r="AT258" s="211" t="s">
        <v>73</v>
      </c>
      <c r="AU258" s="211" t="s">
        <v>74</v>
      </c>
      <c r="AY258" s="210" t="s">
        <v>135</v>
      </c>
      <c r="BK258" s="212">
        <f>SUM(BK259:BK265)</f>
        <v>0</v>
      </c>
    </row>
    <row r="259" s="2" customFormat="1" ht="16.5" customHeight="1">
      <c r="A259" s="41"/>
      <c r="B259" s="42"/>
      <c r="C259" s="215" t="s">
        <v>1536</v>
      </c>
      <c r="D259" s="215" t="s">
        <v>138</v>
      </c>
      <c r="E259" s="216" t="s">
        <v>1702</v>
      </c>
      <c r="F259" s="217" t="s">
        <v>1703</v>
      </c>
      <c r="G259" s="218" t="s">
        <v>1402</v>
      </c>
      <c r="H259" s="219">
        <v>1</v>
      </c>
      <c r="I259" s="220"/>
      <c r="J259" s="221">
        <f>ROUND(I259*H259,2)</f>
        <v>0</v>
      </c>
      <c r="K259" s="217" t="s">
        <v>19</v>
      </c>
      <c r="L259" s="47"/>
      <c r="M259" s="222" t="s">
        <v>19</v>
      </c>
      <c r="N259" s="223" t="s">
        <v>45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1704</v>
      </c>
      <c r="AT259" s="226" t="s">
        <v>138</v>
      </c>
      <c r="AU259" s="226" t="s">
        <v>82</v>
      </c>
      <c r="AY259" s="20" t="s">
        <v>135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82</v>
      </c>
      <c r="BK259" s="227">
        <f>ROUND(I259*H259,2)</f>
        <v>0</v>
      </c>
      <c r="BL259" s="20" t="s">
        <v>1704</v>
      </c>
      <c r="BM259" s="226" t="s">
        <v>1705</v>
      </c>
    </row>
    <row r="260" s="2" customFormat="1" ht="16.5" customHeight="1">
      <c r="A260" s="41"/>
      <c r="B260" s="42"/>
      <c r="C260" s="215" t="s">
        <v>1706</v>
      </c>
      <c r="D260" s="215" t="s">
        <v>138</v>
      </c>
      <c r="E260" s="216" t="s">
        <v>1707</v>
      </c>
      <c r="F260" s="217" t="s">
        <v>1708</v>
      </c>
      <c r="G260" s="218" t="s">
        <v>1402</v>
      </c>
      <c r="H260" s="219">
        <v>1</v>
      </c>
      <c r="I260" s="220"/>
      <c r="J260" s="221">
        <f>ROUND(I260*H260,2)</f>
        <v>0</v>
      </c>
      <c r="K260" s="217" t="s">
        <v>19</v>
      </c>
      <c r="L260" s="47"/>
      <c r="M260" s="222" t="s">
        <v>19</v>
      </c>
      <c r="N260" s="223" t="s">
        <v>45</v>
      </c>
      <c r="O260" s="87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1704</v>
      </c>
      <c r="AT260" s="226" t="s">
        <v>138</v>
      </c>
      <c r="AU260" s="226" t="s">
        <v>82</v>
      </c>
      <c r="AY260" s="20" t="s">
        <v>135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82</v>
      </c>
      <c r="BK260" s="227">
        <f>ROUND(I260*H260,2)</f>
        <v>0</v>
      </c>
      <c r="BL260" s="20" t="s">
        <v>1704</v>
      </c>
      <c r="BM260" s="226" t="s">
        <v>1709</v>
      </c>
    </row>
    <row r="261" s="2" customFormat="1" ht="16.5" customHeight="1">
      <c r="A261" s="41"/>
      <c r="B261" s="42"/>
      <c r="C261" s="215" t="s">
        <v>1539</v>
      </c>
      <c r="D261" s="215" t="s">
        <v>138</v>
      </c>
      <c r="E261" s="216" t="s">
        <v>1710</v>
      </c>
      <c r="F261" s="217" t="s">
        <v>1711</v>
      </c>
      <c r="G261" s="218" t="s">
        <v>1402</v>
      </c>
      <c r="H261" s="219">
        <v>1</v>
      </c>
      <c r="I261" s="220"/>
      <c r="J261" s="221">
        <f>ROUND(I261*H261,2)</f>
        <v>0</v>
      </c>
      <c r="K261" s="217" t="s">
        <v>19</v>
      </c>
      <c r="L261" s="47"/>
      <c r="M261" s="222" t="s">
        <v>19</v>
      </c>
      <c r="N261" s="223" t="s">
        <v>45</v>
      </c>
      <c r="O261" s="87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1704</v>
      </c>
      <c r="AT261" s="226" t="s">
        <v>138</v>
      </c>
      <c r="AU261" s="226" t="s">
        <v>82</v>
      </c>
      <c r="AY261" s="20" t="s">
        <v>135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82</v>
      </c>
      <c r="BK261" s="227">
        <f>ROUND(I261*H261,2)</f>
        <v>0</v>
      </c>
      <c r="BL261" s="20" t="s">
        <v>1704</v>
      </c>
      <c r="BM261" s="226" t="s">
        <v>1712</v>
      </c>
    </row>
    <row r="262" s="2" customFormat="1" ht="16.5" customHeight="1">
      <c r="A262" s="41"/>
      <c r="B262" s="42"/>
      <c r="C262" s="215" t="s">
        <v>1713</v>
      </c>
      <c r="D262" s="215" t="s">
        <v>138</v>
      </c>
      <c r="E262" s="216" t="s">
        <v>1714</v>
      </c>
      <c r="F262" s="217" t="s">
        <v>1715</v>
      </c>
      <c r="G262" s="218" t="s">
        <v>1402</v>
      </c>
      <c r="H262" s="219">
        <v>1</v>
      </c>
      <c r="I262" s="220"/>
      <c r="J262" s="221">
        <f>ROUND(I262*H262,2)</f>
        <v>0</v>
      </c>
      <c r="K262" s="217" t="s">
        <v>19</v>
      </c>
      <c r="L262" s="47"/>
      <c r="M262" s="222" t="s">
        <v>19</v>
      </c>
      <c r="N262" s="223" t="s">
        <v>45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1704</v>
      </c>
      <c r="AT262" s="226" t="s">
        <v>138</v>
      </c>
      <c r="AU262" s="226" t="s">
        <v>82</v>
      </c>
      <c r="AY262" s="20" t="s">
        <v>135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82</v>
      </c>
      <c r="BK262" s="227">
        <f>ROUND(I262*H262,2)</f>
        <v>0</v>
      </c>
      <c r="BL262" s="20" t="s">
        <v>1704</v>
      </c>
      <c r="BM262" s="226" t="s">
        <v>1716</v>
      </c>
    </row>
    <row r="263" s="2" customFormat="1" ht="16.5" customHeight="1">
      <c r="A263" s="41"/>
      <c r="B263" s="42"/>
      <c r="C263" s="215" t="s">
        <v>1542</v>
      </c>
      <c r="D263" s="215" t="s">
        <v>138</v>
      </c>
      <c r="E263" s="216" t="s">
        <v>1717</v>
      </c>
      <c r="F263" s="217" t="s">
        <v>1718</v>
      </c>
      <c r="G263" s="218" t="s">
        <v>1402</v>
      </c>
      <c r="H263" s="219">
        <v>1</v>
      </c>
      <c r="I263" s="220"/>
      <c r="J263" s="221">
        <f>ROUND(I263*H263,2)</f>
        <v>0</v>
      </c>
      <c r="K263" s="217" t="s">
        <v>19</v>
      </c>
      <c r="L263" s="47"/>
      <c r="M263" s="222" t="s">
        <v>19</v>
      </c>
      <c r="N263" s="223" t="s">
        <v>45</v>
      </c>
      <c r="O263" s="87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1704</v>
      </c>
      <c r="AT263" s="226" t="s">
        <v>138</v>
      </c>
      <c r="AU263" s="226" t="s">
        <v>82</v>
      </c>
      <c r="AY263" s="20" t="s">
        <v>135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82</v>
      </c>
      <c r="BK263" s="227">
        <f>ROUND(I263*H263,2)</f>
        <v>0</v>
      </c>
      <c r="BL263" s="20" t="s">
        <v>1704</v>
      </c>
      <c r="BM263" s="226" t="s">
        <v>1719</v>
      </c>
    </row>
    <row r="264" s="2" customFormat="1" ht="16.5" customHeight="1">
      <c r="A264" s="41"/>
      <c r="B264" s="42"/>
      <c r="C264" s="215" t="s">
        <v>1720</v>
      </c>
      <c r="D264" s="215" t="s">
        <v>138</v>
      </c>
      <c r="E264" s="216" t="s">
        <v>1721</v>
      </c>
      <c r="F264" s="217" t="s">
        <v>1722</v>
      </c>
      <c r="G264" s="218" t="s">
        <v>1402</v>
      </c>
      <c r="H264" s="219">
        <v>1</v>
      </c>
      <c r="I264" s="220"/>
      <c r="J264" s="221">
        <f>ROUND(I264*H264,2)</f>
        <v>0</v>
      </c>
      <c r="K264" s="217" t="s">
        <v>19</v>
      </c>
      <c r="L264" s="47"/>
      <c r="M264" s="222" t="s">
        <v>19</v>
      </c>
      <c r="N264" s="223" t="s">
        <v>45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1704</v>
      </c>
      <c r="AT264" s="226" t="s">
        <v>138</v>
      </c>
      <c r="AU264" s="226" t="s">
        <v>82</v>
      </c>
      <c r="AY264" s="20" t="s">
        <v>135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82</v>
      </c>
      <c r="BK264" s="227">
        <f>ROUND(I264*H264,2)</f>
        <v>0</v>
      </c>
      <c r="BL264" s="20" t="s">
        <v>1704</v>
      </c>
      <c r="BM264" s="226" t="s">
        <v>1723</v>
      </c>
    </row>
    <row r="265" s="2" customFormat="1" ht="16.5" customHeight="1">
      <c r="A265" s="41"/>
      <c r="B265" s="42"/>
      <c r="C265" s="215" t="s">
        <v>1545</v>
      </c>
      <c r="D265" s="215" t="s">
        <v>138</v>
      </c>
      <c r="E265" s="216" t="s">
        <v>1724</v>
      </c>
      <c r="F265" s="217" t="s">
        <v>1725</v>
      </c>
      <c r="G265" s="218" t="s">
        <v>1402</v>
      </c>
      <c r="H265" s="219">
        <v>1</v>
      </c>
      <c r="I265" s="220"/>
      <c r="J265" s="221">
        <f>ROUND(I265*H265,2)</f>
        <v>0</v>
      </c>
      <c r="K265" s="217" t="s">
        <v>19</v>
      </c>
      <c r="L265" s="47"/>
      <c r="M265" s="278" t="s">
        <v>19</v>
      </c>
      <c r="N265" s="279" t="s">
        <v>45</v>
      </c>
      <c r="O265" s="280"/>
      <c r="P265" s="281">
        <f>O265*H265</f>
        <v>0</v>
      </c>
      <c r="Q265" s="281">
        <v>0</v>
      </c>
      <c r="R265" s="281">
        <f>Q265*H265</f>
        <v>0</v>
      </c>
      <c r="S265" s="281">
        <v>0</v>
      </c>
      <c r="T265" s="282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1704</v>
      </c>
      <c r="AT265" s="226" t="s">
        <v>138</v>
      </c>
      <c r="AU265" s="226" t="s">
        <v>82</v>
      </c>
      <c r="AY265" s="20" t="s">
        <v>135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82</v>
      </c>
      <c r="BK265" s="227">
        <f>ROUND(I265*H265,2)</f>
        <v>0</v>
      </c>
      <c r="BL265" s="20" t="s">
        <v>1704</v>
      </c>
      <c r="BM265" s="226" t="s">
        <v>1726</v>
      </c>
    </row>
    <row r="266" s="2" customFormat="1" ht="6.96" customHeight="1">
      <c r="A266" s="41"/>
      <c r="B266" s="62"/>
      <c r="C266" s="63"/>
      <c r="D266" s="63"/>
      <c r="E266" s="63"/>
      <c r="F266" s="63"/>
      <c r="G266" s="63"/>
      <c r="H266" s="63"/>
      <c r="I266" s="63"/>
      <c r="J266" s="63"/>
      <c r="K266" s="63"/>
      <c r="L266" s="47"/>
      <c r="M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</sheetData>
  <sheetProtection sheet="1" autoFilter="0" formatColumns="0" formatRows="0" objects="1" scenarios="1" spinCount="100000" saltValue="PDBki4ypYbfBLhYVL7I3iZkIC32W1+KBQrloxBsINXk1218YYMktqLRN6amSHMLXN6Tq9SpsTRcDZZHICsqFmQ==" hashValue="3ULRNqz1JO2ULgfPE6xlahb1igMaMGHEVMAH8KM4tzcNzdUVYNY89cOc5oiWYtp1BH+5fA5UDrSXwotRr+vTKw==" algorithmName="SHA-512" password="CC35"/>
  <autoFilter ref="C118:K265"/>
  <mergeCells count="9">
    <mergeCell ref="E7:H7"/>
    <mergeCell ref="E9:H9"/>
    <mergeCell ref="E18:H18"/>
    <mergeCell ref="E27:H27"/>
    <mergeCell ref="E48:H48"/>
    <mergeCell ref="E50:H50"/>
    <mergeCell ref="E109:H109"/>
    <mergeCell ref="E111:H11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7" customFormat="1" ht="45" customHeight="1">
      <c r="B3" s="301"/>
      <c r="C3" s="302" t="s">
        <v>1727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1728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1729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1730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1731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1732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1733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1734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1735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1736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1737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81</v>
      </c>
      <c r="F18" s="308" t="s">
        <v>1738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1739</v>
      </c>
      <c r="F19" s="308" t="s">
        <v>1740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1741</v>
      </c>
      <c r="F20" s="308" t="s">
        <v>1742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1743</v>
      </c>
      <c r="F21" s="308" t="s">
        <v>1744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1700</v>
      </c>
      <c r="F22" s="308" t="s">
        <v>1701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93</v>
      </c>
      <c r="F23" s="308" t="s">
        <v>1745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1746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1747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1748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1749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1750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1751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1752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1753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1754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121</v>
      </c>
      <c r="F36" s="308"/>
      <c r="G36" s="308" t="s">
        <v>1755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1756</v>
      </c>
      <c r="F37" s="308"/>
      <c r="G37" s="308" t="s">
        <v>1757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55</v>
      </c>
      <c r="F38" s="308"/>
      <c r="G38" s="308" t="s">
        <v>1758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56</v>
      </c>
      <c r="F39" s="308"/>
      <c r="G39" s="308" t="s">
        <v>1759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122</v>
      </c>
      <c r="F40" s="308"/>
      <c r="G40" s="308" t="s">
        <v>1760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123</v>
      </c>
      <c r="F41" s="308"/>
      <c r="G41" s="308" t="s">
        <v>1761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1762</v>
      </c>
      <c r="F42" s="308"/>
      <c r="G42" s="308" t="s">
        <v>1763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1764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1765</v>
      </c>
      <c r="F44" s="308"/>
      <c r="G44" s="308" t="s">
        <v>1766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125</v>
      </c>
      <c r="F45" s="308"/>
      <c r="G45" s="308" t="s">
        <v>1767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1768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1769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1770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1771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1772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1773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1774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1775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1776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1777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1778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1779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1780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1781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1782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1783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1784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1785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1786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1787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1788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1789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1790</v>
      </c>
      <c r="D76" s="326"/>
      <c r="E76" s="326"/>
      <c r="F76" s="326" t="s">
        <v>1791</v>
      </c>
      <c r="G76" s="327"/>
      <c r="H76" s="326" t="s">
        <v>56</v>
      </c>
      <c r="I76" s="326" t="s">
        <v>59</v>
      </c>
      <c r="J76" s="326" t="s">
        <v>1792</v>
      </c>
      <c r="K76" s="325"/>
    </row>
    <row r="77" s="1" customFormat="1" ht="17.25" customHeight="1">
      <c r="B77" s="323"/>
      <c r="C77" s="328" t="s">
        <v>1793</v>
      </c>
      <c r="D77" s="328"/>
      <c r="E77" s="328"/>
      <c r="F77" s="329" t="s">
        <v>1794</v>
      </c>
      <c r="G77" s="330"/>
      <c r="H77" s="328"/>
      <c r="I77" s="328"/>
      <c r="J77" s="328" t="s">
        <v>1795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55</v>
      </c>
      <c r="D79" s="333"/>
      <c r="E79" s="333"/>
      <c r="F79" s="334" t="s">
        <v>1796</v>
      </c>
      <c r="G79" s="335"/>
      <c r="H79" s="311" t="s">
        <v>1797</v>
      </c>
      <c r="I79" s="311" t="s">
        <v>1798</v>
      </c>
      <c r="J79" s="311">
        <v>20</v>
      </c>
      <c r="K79" s="325"/>
    </row>
    <row r="80" s="1" customFormat="1" ht="15" customHeight="1">
      <c r="B80" s="323"/>
      <c r="C80" s="311" t="s">
        <v>1799</v>
      </c>
      <c r="D80" s="311"/>
      <c r="E80" s="311"/>
      <c r="F80" s="334" t="s">
        <v>1796</v>
      </c>
      <c r="G80" s="335"/>
      <c r="H80" s="311" t="s">
        <v>1800</v>
      </c>
      <c r="I80" s="311" t="s">
        <v>1798</v>
      </c>
      <c r="J80" s="311">
        <v>120</v>
      </c>
      <c r="K80" s="325"/>
    </row>
    <row r="81" s="1" customFormat="1" ht="15" customHeight="1">
      <c r="B81" s="336"/>
      <c r="C81" s="311" t="s">
        <v>1801</v>
      </c>
      <c r="D81" s="311"/>
      <c r="E81" s="311"/>
      <c r="F81" s="334" t="s">
        <v>1802</v>
      </c>
      <c r="G81" s="335"/>
      <c r="H81" s="311" t="s">
        <v>1803</v>
      </c>
      <c r="I81" s="311" t="s">
        <v>1798</v>
      </c>
      <c r="J81" s="311">
        <v>50</v>
      </c>
      <c r="K81" s="325"/>
    </row>
    <row r="82" s="1" customFormat="1" ht="15" customHeight="1">
      <c r="B82" s="336"/>
      <c r="C82" s="311" t="s">
        <v>1804</v>
      </c>
      <c r="D82" s="311"/>
      <c r="E82" s="311"/>
      <c r="F82" s="334" t="s">
        <v>1796</v>
      </c>
      <c r="G82" s="335"/>
      <c r="H82" s="311" t="s">
        <v>1805</v>
      </c>
      <c r="I82" s="311" t="s">
        <v>1806</v>
      </c>
      <c r="J82" s="311"/>
      <c r="K82" s="325"/>
    </row>
    <row r="83" s="1" customFormat="1" ht="15" customHeight="1">
      <c r="B83" s="336"/>
      <c r="C83" s="337" t="s">
        <v>1807</v>
      </c>
      <c r="D83" s="337"/>
      <c r="E83" s="337"/>
      <c r="F83" s="338" t="s">
        <v>1802</v>
      </c>
      <c r="G83" s="337"/>
      <c r="H83" s="337" t="s">
        <v>1808</v>
      </c>
      <c r="I83" s="337" t="s">
        <v>1798</v>
      </c>
      <c r="J83" s="337">
        <v>15</v>
      </c>
      <c r="K83" s="325"/>
    </row>
    <row r="84" s="1" customFormat="1" ht="15" customHeight="1">
      <c r="B84" s="336"/>
      <c r="C84" s="337" t="s">
        <v>1809</v>
      </c>
      <c r="D84" s="337"/>
      <c r="E84" s="337"/>
      <c r="F84" s="338" t="s">
        <v>1802</v>
      </c>
      <c r="G84" s="337"/>
      <c r="H84" s="337" t="s">
        <v>1810</v>
      </c>
      <c r="I84" s="337" t="s">
        <v>1798</v>
      </c>
      <c r="J84" s="337">
        <v>15</v>
      </c>
      <c r="K84" s="325"/>
    </row>
    <row r="85" s="1" customFormat="1" ht="15" customHeight="1">
      <c r="B85" s="336"/>
      <c r="C85" s="337" t="s">
        <v>1811</v>
      </c>
      <c r="D85" s="337"/>
      <c r="E85" s="337"/>
      <c r="F85" s="338" t="s">
        <v>1802</v>
      </c>
      <c r="G85" s="337"/>
      <c r="H85" s="337" t="s">
        <v>1812</v>
      </c>
      <c r="I85" s="337" t="s">
        <v>1798</v>
      </c>
      <c r="J85" s="337">
        <v>20</v>
      </c>
      <c r="K85" s="325"/>
    </row>
    <row r="86" s="1" customFormat="1" ht="15" customHeight="1">
      <c r="B86" s="336"/>
      <c r="C86" s="337" t="s">
        <v>1813</v>
      </c>
      <c r="D86" s="337"/>
      <c r="E86" s="337"/>
      <c r="F86" s="338" t="s">
        <v>1802</v>
      </c>
      <c r="G86" s="337"/>
      <c r="H86" s="337" t="s">
        <v>1814</v>
      </c>
      <c r="I86" s="337" t="s">
        <v>1798</v>
      </c>
      <c r="J86" s="337">
        <v>20</v>
      </c>
      <c r="K86" s="325"/>
    </row>
    <row r="87" s="1" customFormat="1" ht="15" customHeight="1">
      <c r="B87" s="336"/>
      <c r="C87" s="311" t="s">
        <v>1815</v>
      </c>
      <c r="D87" s="311"/>
      <c r="E87" s="311"/>
      <c r="F87" s="334" t="s">
        <v>1802</v>
      </c>
      <c r="G87" s="335"/>
      <c r="H87" s="311" t="s">
        <v>1816</v>
      </c>
      <c r="I87" s="311" t="s">
        <v>1798</v>
      </c>
      <c r="J87" s="311">
        <v>50</v>
      </c>
      <c r="K87" s="325"/>
    </row>
    <row r="88" s="1" customFormat="1" ht="15" customHeight="1">
      <c r="B88" s="336"/>
      <c r="C88" s="311" t="s">
        <v>1817</v>
      </c>
      <c r="D88" s="311"/>
      <c r="E88" s="311"/>
      <c r="F88" s="334" t="s">
        <v>1802</v>
      </c>
      <c r="G88" s="335"/>
      <c r="H88" s="311" t="s">
        <v>1818</v>
      </c>
      <c r="I88" s="311" t="s">
        <v>1798</v>
      </c>
      <c r="J88" s="311">
        <v>20</v>
      </c>
      <c r="K88" s="325"/>
    </row>
    <row r="89" s="1" customFormat="1" ht="15" customHeight="1">
      <c r="B89" s="336"/>
      <c r="C89" s="311" t="s">
        <v>1819</v>
      </c>
      <c r="D89" s="311"/>
      <c r="E89" s="311"/>
      <c r="F89" s="334" t="s">
        <v>1802</v>
      </c>
      <c r="G89" s="335"/>
      <c r="H89" s="311" t="s">
        <v>1820</v>
      </c>
      <c r="I89" s="311" t="s">
        <v>1798</v>
      </c>
      <c r="J89" s="311">
        <v>20</v>
      </c>
      <c r="K89" s="325"/>
    </row>
    <row r="90" s="1" customFormat="1" ht="15" customHeight="1">
      <c r="B90" s="336"/>
      <c r="C90" s="311" t="s">
        <v>1821</v>
      </c>
      <c r="D90" s="311"/>
      <c r="E90" s="311"/>
      <c r="F90" s="334" t="s">
        <v>1802</v>
      </c>
      <c r="G90" s="335"/>
      <c r="H90" s="311" t="s">
        <v>1822</v>
      </c>
      <c r="I90" s="311" t="s">
        <v>1798</v>
      </c>
      <c r="J90" s="311">
        <v>50</v>
      </c>
      <c r="K90" s="325"/>
    </row>
    <row r="91" s="1" customFormat="1" ht="15" customHeight="1">
      <c r="B91" s="336"/>
      <c r="C91" s="311" t="s">
        <v>1823</v>
      </c>
      <c r="D91" s="311"/>
      <c r="E91" s="311"/>
      <c r="F91" s="334" t="s">
        <v>1802</v>
      </c>
      <c r="G91" s="335"/>
      <c r="H91" s="311" t="s">
        <v>1823</v>
      </c>
      <c r="I91" s="311" t="s">
        <v>1798</v>
      </c>
      <c r="J91" s="311">
        <v>50</v>
      </c>
      <c r="K91" s="325"/>
    </row>
    <row r="92" s="1" customFormat="1" ht="15" customHeight="1">
      <c r="B92" s="336"/>
      <c r="C92" s="311" t="s">
        <v>1824</v>
      </c>
      <c r="D92" s="311"/>
      <c r="E92" s="311"/>
      <c r="F92" s="334" t="s">
        <v>1802</v>
      </c>
      <c r="G92" s="335"/>
      <c r="H92" s="311" t="s">
        <v>1825</v>
      </c>
      <c r="I92" s="311" t="s">
        <v>1798</v>
      </c>
      <c r="J92" s="311">
        <v>255</v>
      </c>
      <c r="K92" s="325"/>
    </row>
    <row r="93" s="1" customFormat="1" ht="15" customHeight="1">
      <c r="B93" s="336"/>
      <c r="C93" s="311" t="s">
        <v>1826</v>
      </c>
      <c r="D93" s="311"/>
      <c r="E93" s="311"/>
      <c r="F93" s="334" t="s">
        <v>1796</v>
      </c>
      <c r="G93" s="335"/>
      <c r="H93" s="311" t="s">
        <v>1827</v>
      </c>
      <c r="I93" s="311" t="s">
        <v>1828</v>
      </c>
      <c r="J93" s="311"/>
      <c r="K93" s="325"/>
    </row>
    <row r="94" s="1" customFormat="1" ht="15" customHeight="1">
      <c r="B94" s="336"/>
      <c r="C94" s="311" t="s">
        <v>1829</v>
      </c>
      <c r="D94" s="311"/>
      <c r="E94" s="311"/>
      <c r="F94" s="334" t="s">
        <v>1796</v>
      </c>
      <c r="G94" s="335"/>
      <c r="H94" s="311" t="s">
        <v>1830</v>
      </c>
      <c r="I94" s="311" t="s">
        <v>1831</v>
      </c>
      <c r="J94" s="311"/>
      <c r="K94" s="325"/>
    </row>
    <row r="95" s="1" customFormat="1" ht="15" customHeight="1">
      <c r="B95" s="336"/>
      <c r="C95" s="311" t="s">
        <v>1832</v>
      </c>
      <c r="D95" s="311"/>
      <c r="E95" s="311"/>
      <c r="F95" s="334" t="s">
        <v>1796</v>
      </c>
      <c r="G95" s="335"/>
      <c r="H95" s="311" t="s">
        <v>1832</v>
      </c>
      <c r="I95" s="311" t="s">
        <v>1831</v>
      </c>
      <c r="J95" s="311"/>
      <c r="K95" s="325"/>
    </row>
    <row r="96" s="1" customFormat="1" ht="15" customHeight="1">
      <c r="B96" s="336"/>
      <c r="C96" s="311" t="s">
        <v>40</v>
      </c>
      <c r="D96" s="311"/>
      <c r="E96" s="311"/>
      <c r="F96" s="334" t="s">
        <v>1796</v>
      </c>
      <c r="G96" s="335"/>
      <c r="H96" s="311" t="s">
        <v>1833</v>
      </c>
      <c r="I96" s="311" t="s">
        <v>1831</v>
      </c>
      <c r="J96" s="311"/>
      <c r="K96" s="325"/>
    </row>
    <row r="97" s="1" customFormat="1" ht="15" customHeight="1">
      <c r="B97" s="336"/>
      <c r="C97" s="311" t="s">
        <v>50</v>
      </c>
      <c r="D97" s="311"/>
      <c r="E97" s="311"/>
      <c r="F97" s="334" t="s">
        <v>1796</v>
      </c>
      <c r="G97" s="335"/>
      <c r="H97" s="311" t="s">
        <v>1834</v>
      </c>
      <c r="I97" s="311" t="s">
        <v>1831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1835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1790</v>
      </c>
      <c r="D103" s="326"/>
      <c r="E103" s="326"/>
      <c r="F103" s="326" t="s">
        <v>1791</v>
      </c>
      <c r="G103" s="327"/>
      <c r="H103" s="326" t="s">
        <v>56</v>
      </c>
      <c r="I103" s="326" t="s">
        <v>59</v>
      </c>
      <c r="J103" s="326" t="s">
        <v>1792</v>
      </c>
      <c r="K103" s="325"/>
    </row>
    <row r="104" s="1" customFormat="1" ht="17.25" customHeight="1">
      <c r="B104" s="323"/>
      <c r="C104" s="328" t="s">
        <v>1793</v>
      </c>
      <c r="D104" s="328"/>
      <c r="E104" s="328"/>
      <c r="F104" s="329" t="s">
        <v>1794</v>
      </c>
      <c r="G104" s="330"/>
      <c r="H104" s="328"/>
      <c r="I104" s="328"/>
      <c r="J104" s="328" t="s">
        <v>1795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55</v>
      </c>
      <c r="D106" s="333"/>
      <c r="E106" s="333"/>
      <c r="F106" s="334" t="s">
        <v>1796</v>
      </c>
      <c r="G106" s="311"/>
      <c r="H106" s="311" t="s">
        <v>1836</v>
      </c>
      <c r="I106" s="311" t="s">
        <v>1798</v>
      </c>
      <c r="J106" s="311">
        <v>20</v>
      </c>
      <c r="K106" s="325"/>
    </row>
    <row r="107" s="1" customFormat="1" ht="15" customHeight="1">
      <c r="B107" s="323"/>
      <c r="C107" s="311" t="s">
        <v>1799</v>
      </c>
      <c r="D107" s="311"/>
      <c r="E107" s="311"/>
      <c r="F107" s="334" t="s">
        <v>1796</v>
      </c>
      <c r="G107" s="311"/>
      <c r="H107" s="311" t="s">
        <v>1836</v>
      </c>
      <c r="I107" s="311" t="s">
        <v>1798</v>
      </c>
      <c r="J107" s="311">
        <v>120</v>
      </c>
      <c r="K107" s="325"/>
    </row>
    <row r="108" s="1" customFormat="1" ht="15" customHeight="1">
      <c r="B108" s="336"/>
      <c r="C108" s="311" t="s">
        <v>1801</v>
      </c>
      <c r="D108" s="311"/>
      <c r="E108" s="311"/>
      <c r="F108" s="334" t="s">
        <v>1802</v>
      </c>
      <c r="G108" s="311"/>
      <c r="H108" s="311" t="s">
        <v>1836</v>
      </c>
      <c r="I108" s="311" t="s">
        <v>1798</v>
      </c>
      <c r="J108" s="311">
        <v>50</v>
      </c>
      <c r="K108" s="325"/>
    </row>
    <row r="109" s="1" customFormat="1" ht="15" customHeight="1">
      <c r="B109" s="336"/>
      <c r="C109" s="311" t="s">
        <v>1804</v>
      </c>
      <c r="D109" s="311"/>
      <c r="E109" s="311"/>
      <c r="F109" s="334" t="s">
        <v>1796</v>
      </c>
      <c r="G109" s="311"/>
      <c r="H109" s="311" t="s">
        <v>1836</v>
      </c>
      <c r="I109" s="311" t="s">
        <v>1806</v>
      </c>
      <c r="J109" s="311"/>
      <c r="K109" s="325"/>
    </row>
    <row r="110" s="1" customFormat="1" ht="15" customHeight="1">
      <c r="B110" s="336"/>
      <c r="C110" s="311" t="s">
        <v>1815</v>
      </c>
      <c r="D110" s="311"/>
      <c r="E110" s="311"/>
      <c r="F110" s="334" t="s">
        <v>1802</v>
      </c>
      <c r="G110" s="311"/>
      <c r="H110" s="311" t="s">
        <v>1836</v>
      </c>
      <c r="I110" s="311" t="s">
        <v>1798</v>
      </c>
      <c r="J110" s="311">
        <v>50</v>
      </c>
      <c r="K110" s="325"/>
    </row>
    <row r="111" s="1" customFormat="1" ht="15" customHeight="1">
      <c r="B111" s="336"/>
      <c r="C111" s="311" t="s">
        <v>1823</v>
      </c>
      <c r="D111" s="311"/>
      <c r="E111" s="311"/>
      <c r="F111" s="334" t="s">
        <v>1802</v>
      </c>
      <c r="G111" s="311"/>
      <c r="H111" s="311" t="s">
        <v>1836</v>
      </c>
      <c r="I111" s="311" t="s">
        <v>1798</v>
      </c>
      <c r="J111" s="311">
        <v>50</v>
      </c>
      <c r="K111" s="325"/>
    </row>
    <row r="112" s="1" customFormat="1" ht="15" customHeight="1">
      <c r="B112" s="336"/>
      <c r="C112" s="311" t="s">
        <v>1821</v>
      </c>
      <c r="D112" s="311"/>
      <c r="E112" s="311"/>
      <c r="F112" s="334" t="s">
        <v>1802</v>
      </c>
      <c r="G112" s="311"/>
      <c r="H112" s="311" t="s">
        <v>1836</v>
      </c>
      <c r="I112" s="311" t="s">
        <v>1798</v>
      </c>
      <c r="J112" s="311">
        <v>50</v>
      </c>
      <c r="K112" s="325"/>
    </row>
    <row r="113" s="1" customFormat="1" ht="15" customHeight="1">
      <c r="B113" s="336"/>
      <c r="C113" s="311" t="s">
        <v>55</v>
      </c>
      <c r="D113" s="311"/>
      <c r="E113" s="311"/>
      <c r="F113" s="334" t="s">
        <v>1796</v>
      </c>
      <c r="G113" s="311"/>
      <c r="H113" s="311" t="s">
        <v>1837</v>
      </c>
      <c r="I113" s="311" t="s">
        <v>1798</v>
      </c>
      <c r="J113" s="311">
        <v>20</v>
      </c>
      <c r="K113" s="325"/>
    </row>
    <row r="114" s="1" customFormat="1" ht="15" customHeight="1">
      <c r="B114" s="336"/>
      <c r="C114" s="311" t="s">
        <v>1838</v>
      </c>
      <c r="D114" s="311"/>
      <c r="E114" s="311"/>
      <c r="F114" s="334" t="s">
        <v>1796</v>
      </c>
      <c r="G114" s="311"/>
      <c r="H114" s="311" t="s">
        <v>1839</v>
      </c>
      <c r="I114" s="311" t="s">
        <v>1798</v>
      </c>
      <c r="J114" s="311">
        <v>120</v>
      </c>
      <c r="K114" s="325"/>
    </row>
    <row r="115" s="1" customFormat="1" ht="15" customHeight="1">
      <c r="B115" s="336"/>
      <c r="C115" s="311" t="s">
        <v>40</v>
      </c>
      <c r="D115" s="311"/>
      <c r="E115" s="311"/>
      <c r="F115" s="334" t="s">
        <v>1796</v>
      </c>
      <c r="G115" s="311"/>
      <c r="H115" s="311" t="s">
        <v>1840</v>
      </c>
      <c r="I115" s="311" t="s">
        <v>1831</v>
      </c>
      <c r="J115" s="311"/>
      <c r="K115" s="325"/>
    </row>
    <row r="116" s="1" customFormat="1" ht="15" customHeight="1">
      <c r="B116" s="336"/>
      <c r="C116" s="311" t="s">
        <v>50</v>
      </c>
      <c r="D116" s="311"/>
      <c r="E116" s="311"/>
      <c r="F116" s="334" t="s">
        <v>1796</v>
      </c>
      <c r="G116" s="311"/>
      <c r="H116" s="311" t="s">
        <v>1841</v>
      </c>
      <c r="I116" s="311" t="s">
        <v>1831</v>
      </c>
      <c r="J116" s="311"/>
      <c r="K116" s="325"/>
    </row>
    <row r="117" s="1" customFormat="1" ht="15" customHeight="1">
      <c r="B117" s="336"/>
      <c r="C117" s="311" t="s">
        <v>59</v>
      </c>
      <c r="D117" s="311"/>
      <c r="E117" s="311"/>
      <c r="F117" s="334" t="s">
        <v>1796</v>
      </c>
      <c r="G117" s="311"/>
      <c r="H117" s="311" t="s">
        <v>1842</v>
      </c>
      <c r="I117" s="311" t="s">
        <v>1843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1844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1790</v>
      </c>
      <c r="D123" s="326"/>
      <c r="E123" s="326"/>
      <c r="F123" s="326" t="s">
        <v>1791</v>
      </c>
      <c r="G123" s="327"/>
      <c r="H123" s="326" t="s">
        <v>56</v>
      </c>
      <c r="I123" s="326" t="s">
        <v>59</v>
      </c>
      <c r="J123" s="326" t="s">
        <v>1792</v>
      </c>
      <c r="K123" s="355"/>
    </row>
    <row r="124" s="1" customFormat="1" ht="17.25" customHeight="1">
      <c r="B124" s="354"/>
      <c r="C124" s="328" t="s">
        <v>1793</v>
      </c>
      <c r="D124" s="328"/>
      <c r="E124" s="328"/>
      <c r="F124" s="329" t="s">
        <v>1794</v>
      </c>
      <c r="G124" s="330"/>
      <c r="H124" s="328"/>
      <c r="I124" s="328"/>
      <c r="J124" s="328" t="s">
        <v>1795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1799</v>
      </c>
      <c r="D126" s="333"/>
      <c r="E126" s="333"/>
      <c r="F126" s="334" t="s">
        <v>1796</v>
      </c>
      <c r="G126" s="311"/>
      <c r="H126" s="311" t="s">
        <v>1836</v>
      </c>
      <c r="I126" s="311" t="s">
        <v>1798</v>
      </c>
      <c r="J126" s="311">
        <v>120</v>
      </c>
      <c r="K126" s="359"/>
    </row>
    <row r="127" s="1" customFormat="1" ht="15" customHeight="1">
      <c r="B127" s="356"/>
      <c r="C127" s="311" t="s">
        <v>1845</v>
      </c>
      <c r="D127" s="311"/>
      <c r="E127" s="311"/>
      <c r="F127" s="334" t="s">
        <v>1796</v>
      </c>
      <c r="G127" s="311"/>
      <c r="H127" s="311" t="s">
        <v>1846</v>
      </c>
      <c r="I127" s="311" t="s">
        <v>1798</v>
      </c>
      <c r="J127" s="311" t="s">
        <v>1847</v>
      </c>
      <c r="K127" s="359"/>
    </row>
    <row r="128" s="1" customFormat="1" ht="15" customHeight="1">
      <c r="B128" s="356"/>
      <c r="C128" s="311" t="s">
        <v>93</v>
      </c>
      <c r="D128" s="311"/>
      <c r="E128" s="311"/>
      <c r="F128" s="334" t="s">
        <v>1796</v>
      </c>
      <c r="G128" s="311"/>
      <c r="H128" s="311" t="s">
        <v>1848</v>
      </c>
      <c r="I128" s="311" t="s">
        <v>1798</v>
      </c>
      <c r="J128" s="311" t="s">
        <v>1847</v>
      </c>
      <c r="K128" s="359"/>
    </row>
    <row r="129" s="1" customFormat="1" ht="15" customHeight="1">
      <c r="B129" s="356"/>
      <c r="C129" s="311" t="s">
        <v>1807</v>
      </c>
      <c r="D129" s="311"/>
      <c r="E129" s="311"/>
      <c r="F129" s="334" t="s">
        <v>1802</v>
      </c>
      <c r="G129" s="311"/>
      <c r="H129" s="311" t="s">
        <v>1808</v>
      </c>
      <c r="I129" s="311" t="s">
        <v>1798</v>
      </c>
      <c r="J129" s="311">
        <v>15</v>
      </c>
      <c r="K129" s="359"/>
    </row>
    <row r="130" s="1" customFormat="1" ht="15" customHeight="1">
      <c r="B130" s="356"/>
      <c r="C130" s="337" t="s">
        <v>1809</v>
      </c>
      <c r="D130" s="337"/>
      <c r="E130" s="337"/>
      <c r="F130" s="338" t="s">
        <v>1802</v>
      </c>
      <c r="G130" s="337"/>
      <c r="H130" s="337" t="s">
        <v>1810</v>
      </c>
      <c r="I130" s="337" t="s">
        <v>1798</v>
      </c>
      <c r="J130" s="337">
        <v>15</v>
      </c>
      <c r="K130" s="359"/>
    </row>
    <row r="131" s="1" customFormat="1" ht="15" customHeight="1">
      <c r="B131" s="356"/>
      <c r="C131" s="337" t="s">
        <v>1811</v>
      </c>
      <c r="D131" s="337"/>
      <c r="E131" s="337"/>
      <c r="F131" s="338" t="s">
        <v>1802</v>
      </c>
      <c r="G131" s="337"/>
      <c r="H131" s="337" t="s">
        <v>1812</v>
      </c>
      <c r="I131" s="337" t="s">
        <v>1798</v>
      </c>
      <c r="J131" s="337">
        <v>20</v>
      </c>
      <c r="K131" s="359"/>
    </row>
    <row r="132" s="1" customFormat="1" ht="15" customHeight="1">
      <c r="B132" s="356"/>
      <c r="C132" s="337" t="s">
        <v>1813</v>
      </c>
      <c r="D132" s="337"/>
      <c r="E132" s="337"/>
      <c r="F132" s="338" t="s">
        <v>1802</v>
      </c>
      <c r="G132" s="337"/>
      <c r="H132" s="337" t="s">
        <v>1814</v>
      </c>
      <c r="I132" s="337" t="s">
        <v>1798</v>
      </c>
      <c r="J132" s="337">
        <v>20</v>
      </c>
      <c r="K132" s="359"/>
    </row>
    <row r="133" s="1" customFormat="1" ht="15" customHeight="1">
      <c r="B133" s="356"/>
      <c r="C133" s="311" t="s">
        <v>1801</v>
      </c>
      <c r="D133" s="311"/>
      <c r="E133" s="311"/>
      <c r="F133" s="334" t="s">
        <v>1802</v>
      </c>
      <c r="G133" s="311"/>
      <c r="H133" s="311" t="s">
        <v>1836</v>
      </c>
      <c r="I133" s="311" t="s">
        <v>1798</v>
      </c>
      <c r="J133" s="311">
        <v>50</v>
      </c>
      <c r="K133" s="359"/>
    </row>
    <row r="134" s="1" customFormat="1" ht="15" customHeight="1">
      <c r="B134" s="356"/>
      <c r="C134" s="311" t="s">
        <v>1815</v>
      </c>
      <c r="D134" s="311"/>
      <c r="E134" s="311"/>
      <c r="F134" s="334" t="s">
        <v>1802</v>
      </c>
      <c r="G134" s="311"/>
      <c r="H134" s="311" t="s">
        <v>1836</v>
      </c>
      <c r="I134" s="311" t="s">
        <v>1798</v>
      </c>
      <c r="J134" s="311">
        <v>50</v>
      </c>
      <c r="K134" s="359"/>
    </row>
    <row r="135" s="1" customFormat="1" ht="15" customHeight="1">
      <c r="B135" s="356"/>
      <c r="C135" s="311" t="s">
        <v>1821</v>
      </c>
      <c r="D135" s="311"/>
      <c r="E135" s="311"/>
      <c r="F135" s="334" t="s">
        <v>1802</v>
      </c>
      <c r="G135" s="311"/>
      <c r="H135" s="311" t="s">
        <v>1836</v>
      </c>
      <c r="I135" s="311" t="s">
        <v>1798</v>
      </c>
      <c r="J135" s="311">
        <v>50</v>
      </c>
      <c r="K135" s="359"/>
    </row>
    <row r="136" s="1" customFormat="1" ht="15" customHeight="1">
      <c r="B136" s="356"/>
      <c r="C136" s="311" t="s">
        <v>1823</v>
      </c>
      <c r="D136" s="311"/>
      <c r="E136" s="311"/>
      <c r="F136" s="334" t="s">
        <v>1802</v>
      </c>
      <c r="G136" s="311"/>
      <c r="H136" s="311" t="s">
        <v>1836</v>
      </c>
      <c r="I136" s="311" t="s">
        <v>1798</v>
      </c>
      <c r="J136" s="311">
        <v>50</v>
      </c>
      <c r="K136" s="359"/>
    </row>
    <row r="137" s="1" customFormat="1" ht="15" customHeight="1">
      <c r="B137" s="356"/>
      <c r="C137" s="311" t="s">
        <v>1824</v>
      </c>
      <c r="D137" s="311"/>
      <c r="E137" s="311"/>
      <c r="F137" s="334" t="s">
        <v>1802</v>
      </c>
      <c r="G137" s="311"/>
      <c r="H137" s="311" t="s">
        <v>1849</v>
      </c>
      <c r="I137" s="311" t="s">
        <v>1798</v>
      </c>
      <c r="J137" s="311">
        <v>255</v>
      </c>
      <c r="K137" s="359"/>
    </row>
    <row r="138" s="1" customFormat="1" ht="15" customHeight="1">
      <c r="B138" s="356"/>
      <c r="C138" s="311" t="s">
        <v>1826</v>
      </c>
      <c r="D138" s="311"/>
      <c r="E138" s="311"/>
      <c r="F138" s="334" t="s">
        <v>1796</v>
      </c>
      <c r="G138" s="311"/>
      <c r="H138" s="311" t="s">
        <v>1850</v>
      </c>
      <c r="I138" s="311" t="s">
        <v>1828</v>
      </c>
      <c r="J138" s="311"/>
      <c r="K138" s="359"/>
    </row>
    <row r="139" s="1" customFormat="1" ht="15" customHeight="1">
      <c r="B139" s="356"/>
      <c r="C139" s="311" t="s">
        <v>1829</v>
      </c>
      <c r="D139" s="311"/>
      <c r="E139" s="311"/>
      <c r="F139" s="334" t="s">
        <v>1796</v>
      </c>
      <c r="G139" s="311"/>
      <c r="H139" s="311" t="s">
        <v>1851</v>
      </c>
      <c r="I139" s="311" t="s">
        <v>1831</v>
      </c>
      <c r="J139" s="311"/>
      <c r="K139" s="359"/>
    </row>
    <row r="140" s="1" customFormat="1" ht="15" customHeight="1">
      <c r="B140" s="356"/>
      <c r="C140" s="311" t="s">
        <v>1832</v>
      </c>
      <c r="D140" s="311"/>
      <c r="E140" s="311"/>
      <c r="F140" s="334" t="s">
        <v>1796</v>
      </c>
      <c r="G140" s="311"/>
      <c r="H140" s="311" t="s">
        <v>1832</v>
      </c>
      <c r="I140" s="311" t="s">
        <v>1831</v>
      </c>
      <c r="J140" s="311"/>
      <c r="K140" s="359"/>
    </row>
    <row r="141" s="1" customFormat="1" ht="15" customHeight="1">
      <c r="B141" s="356"/>
      <c r="C141" s="311" t="s">
        <v>40</v>
      </c>
      <c r="D141" s="311"/>
      <c r="E141" s="311"/>
      <c r="F141" s="334" t="s">
        <v>1796</v>
      </c>
      <c r="G141" s="311"/>
      <c r="H141" s="311" t="s">
        <v>1852</v>
      </c>
      <c r="I141" s="311" t="s">
        <v>1831</v>
      </c>
      <c r="J141" s="311"/>
      <c r="K141" s="359"/>
    </row>
    <row r="142" s="1" customFormat="1" ht="15" customHeight="1">
      <c r="B142" s="356"/>
      <c r="C142" s="311" t="s">
        <v>1853</v>
      </c>
      <c r="D142" s="311"/>
      <c r="E142" s="311"/>
      <c r="F142" s="334" t="s">
        <v>1796</v>
      </c>
      <c r="G142" s="311"/>
      <c r="H142" s="311" t="s">
        <v>1854</v>
      </c>
      <c r="I142" s="311" t="s">
        <v>1831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1855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1790</v>
      </c>
      <c r="D148" s="326"/>
      <c r="E148" s="326"/>
      <c r="F148" s="326" t="s">
        <v>1791</v>
      </c>
      <c r="G148" s="327"/>
      <c r="H148" s="326" t="s">
        <v>56</v>
      </c>
      <c r="I148" s="326" t="s">
        <v>59</v>
      </c>
      <c r="J148" s="326" t="s">
        <v>1792</v>
      </c>
      <c r="K148" s="325"/>
    </row>
    <row r="149" s="1" customFormat="1" ht="17.25" customHeight="1">
      <c r="B149" s="323"/>
      <c r="C149" s="328" t="s">
        <v>1793</v>
      </c>
      <c r="D149" s="328"/>
      <c r="E149" s="328"/>
      <c r="F149" s="329" t="s">
        <v>1794</v>
      </c>
      <c r="G149" s="330"/>
      <c r="H149" s="328"/>
      <c r="I149" s="328"/>
      <c r="J149" s="328" t="s">
        <v>1795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1799</v>
      </c>
      <c r="D151" s="311"/>
      <c r="E151" s="311"/>
      <c r="F151" s="364" t="s">
        <v>1796</v>
      </c>
      <c r="G151" s="311"/>
      <c r="H151" s="363" t="s">
        <v>1836</v>
      </c>
      <c r="I151" s="363" t="s">
        <v>1798</v>
      </c>
      <c r="J151" s="363">
        <v>120</v>
      </c>
      <c r="K151" s="359"/>
    </row>
    <row r="152" s="1" customFormat="1" ht="15" customHeight="1">
      <c r="B152" s="336"/>
      <c r="C152" s="363" t="s">
        <v>1845</v>
      </c>
      <c r="D152" s="311"/>
      <c r="E152" s="311"/>
      <c r="F152" s="364" t="s">
        <v>1796</v>
      </c>
      <c r="G152" s="311"/>
      <c r="H152" s="363" t="s">
        <v>1856</v>
      </c>
      <c r="I152" s="363" t="s">
        <v>1798</v>
      </c>
      <c r="J152" s="363" t="s">
        <v>1847</v>
      </c>
      <c r="K152" s="359"/>
    </row>
    <row r="153" s="1" customFormat="1" ht="15" customHeight="1">
      <c r="B153" s="336"/>
      <c r="C153" s="363" t="s">
        <v>93</v>
      </c>
      <c r="D153" s="311"/>
      <c r="E153" s="311"/>
      <c r="F153" s="364" t="s">
        <v>1796</v>
      </c>
      <c r="G153" s="311"/>
      <c r="H153" s="363" t="s">
        <v>1857</v>
      </c>
      <c r="I153" s="363" t="s">
        <v>1798</v>
      </c>
      <c r="J153" s="363" t="s">
        <v>1847</v>
      </c>
      <c r="K153" s="359"/>
    </row>
    <row r="154" s="1" customFormat="1" ht="15" customHeight="1">
      <c r="B154" s="336"/>
      <c r="C154" s="363" t="s">
        <v>1801</v>
      </c>
      <c r="D154" s="311"/>
      <c r="E154" s="311"/>
      <c r="F154" s="364" t="s">
        <v>1802</v>
      </c>
      <c r="G154" s="311"/>
      <c r="H154" s="363" t="s">
        <v>1836</v>
      </c>
      <c r="I154" s="363" t="s">
        <v>1798</v>
      </c>
      <c r="J154" s="363">
        <v>50</v>
      </c>
      <c r="K154" s="359"/>
    </row>
    <row r="155" s="1" customFormat="1" ht="15" customHeight="1">
      <c r="B155" s="336"/>
      <c r="C155" s="363" t="s">
        <v>1804</v>
      </c>
      <c r="D155" s="311"/>
      <c r="E155" s="311"/>
      <c r="F155" s="364" t="s">
        <v>1796</v>
      </c>
      <c r="G155" s="311"/>
      <c r="H155" s="363" t="s">
        <v>1836</v>
      </c>
      <c r="I155" s="363" t="s">
        <v>1806</v>
      </c>
      <c r="J155" s="363"/>
      <c r="K155" s="359"/>
    </row>
    <row r="156" s="1" customFormat="1" ht="15" customHeight="1">
      <c r="B156" s="336"/>
      <c r="C156" s="363" t="s">
        <v>1815</v>
      </c>
      <c r="D156" s="311"/>
      <c r="E156" s="311"/>
      <c r="F156" s="364" t="s">
        <v>1802</v>
      </c>
      <c r="G156" s="311"/>
      <c r="H156" s="363" t="s">
        <v>1836</v>
      </c>
      <c r="I156" s="363" t="s">
        <v>1798</v>
      </c>
      <c r="J156" s="363">
        <v>50</v>
      </c>
      <c r="K156" s="359"/>
    </row>
    <row r="157" s="1" customFormat="1" ht="15" customHeight="1">
      <c r="B157" s="336"/>
      <c r="C157" s="363" t="s">
        <v>1823</v>
      </c>
      <c r="D157" s="311"/>
      <c r="E157" s="311"/>
      <c r="F157" s="364" t="s">
        <v>1802</v>
      </c>
      <c r="G157" s="311"/>
      <c r="H157" s="363" t="s">
        <v>1836</v>
      </c>
      <c r="I157" s="363" t="s">
        <v>1798</v>
      </c>
      <c r="J157" s="363">
        <v>50</v>
      </c>
      <c r="K157" s="359"/>
    </row>
    <row r="158" s="1" customFormat="1" ht="15" customHeight="1">
      <c r="B158" s="336"/>
      <c r="C158" s="363" t="s">
        <v>1821</v>
      </c>
      <c r="D158" s="311"/>
      <c r="E158" s="311"/>
      <c r="F158" s="364" t="s">
        <v>1802</v>
      </c>
      <c r="G158" s="311"/>
      <c r="H158" s="363" t="s">
        <v>1836</v>
      </c>
      <c r="I158" s="363" t="s">
        <v>1798</v>
      </c>
      <c r="J158" s="363">
        <v>50</v>
      </c>
      <c r="K158" s="359"/>
    </row>
    <row r="159" s="1" customFormat="1" ht="15" customHeight="1">
      <c r="B159" s="336"/>
      <c r="C159" s="363" t="s">
        <v>108</v>
      </c>
      <c r="D159" s="311"/>
      <c r="E159" s="311"/>
      <c r="F159" s="364" t="s">
        <v>1796</v>
      </c>
      <c r="G159" s="311"/>
      <c r="H159" s="363" t="s">
        <v>1858</v>
      </c>
      <c r="I159" s="363" t="s">
        <v>1798</v>
      </c>
      <c r="J159" s="363" t="s">
        <v>1859</v>
      </c>
      <c r="K159" s="359"/>
    </row>
    <row r="160" s="1" customFormat="1" ht="15" customHeight="1">
      <c r="B160" s="336"/>
      <c r="C160" s="363" t="s">
        <v>1860</v>
      </c>
      <c r="D160" s="311"/>
      <c r="E160" s="311"/>
      <c r="F160" s="364" t="s">
        <v>1796</v>
      </c>
      <c r="G160" s="311"/>
      <c r="H160" s="363" t="s">
        <v>1861</v>
      </c>
      <c r="I160" s="363" t="s">
        <v>1831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1862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1790</v>
      </c>
      <c r="D166" s="326"/>
      <c r="E166" s="326"/>
      <c r="F166" s="326" t="s">
        <v>1791</v>
      </c>
      <c r="G166" s="368"/>
      <c r="H166" s="369" t="s">
        <v>56</v>
      </c>
      <c r="I166" s="369" t="s">
        <v>59</v>
      </c>
      <c r="J166" s="326" t="s">
        <v>1792</v>
      </c>
      <c r="K166" s="303"/>
    </row>
    <row r="167" s="1" customFormat="1" ht="17.25" customHeight="1">
      <c r="B167" s="304"/>
      <c r="C167" s="328" t="s">
        <v>1793</v>
      </c>
      <c r="D167" s="328"/>
      <c r="E167" s="328"/>
      <c r="F167" s="329" t="s">
        <v>1794</v>
      </c>
      <c r="G167" s="370"/>
      <c r="H167" s="371"/>
      <c r="I167" s="371"/>
      <c r="J167" s="328" t="s">
        <v>1795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1799</v>
      </c>
      <c r="D169" s="311"/>
      <c r="E169" s="311"/>
      <c r="F169" s="334" t="s">
        <v>1796</v>
      </c>
      <c r="G169" s="311"/>
      <c r="H169" s="311" t="s">
        <v>1836</v>
      </c>
      <c r="I169" s="311" t="s">
        <v>1798</v>
      </c>
      <c r="J169" s="311">
        <v>120</v>
      </c>
      <c r="K169" s="359"/>
    </row>
    <row r="170" s="1" customFormat="1" ht="15" customHeight="1">
      <c r="B170" s="336"/>
      <c r="C170" s="311" t="s">
        <v>1845</v>
      </c>
      <c r="D170" s="311"/>
      <c r="E170" s="311"/>
      <c r="F170" s="334" t="s">
        <v>1796</v>
      </c>
      <c r="G170" s="311"/>
      <c r="H170" s="311" t="s">
        <v>1846</v>
      </c>
      <c r="I170" s="311" t="s">
        <v>1798</v>
      </c>
      <c r="J170" s="311" t="s">
        <v>1847</v>
      </c>
      <c r="K170" s="359"/>
    </row>
    <row r="171" s="1" customFormat="1" ht="15" customHeight="1">
      <c r="B171" s="336"/>
      <c r="C171" s="311" t="s">
        <v>93</v>
      </c>
      <c r="D171" s="311"/>
      <c r="E171" s="311"/>
      <c r="F171" s="334" t="s">
        <v>1796</v>
      </c>
      <c r="G171" s="311"/>
      <c r="H171" s="311" t="s">
        <v>1863</v>
      </c>
      <c r="I171" s="311" t="s">
        <v>1798</v>
      </c>
      <c r="J171" s="311" t="s">
        <v>1847</v>
      </c>
      <c r="K171" s="359"/>
    </row>
    <row r="172" s="1" customFormat="1" ht="15" customHeight="1">
      <c r="B172" s="336"/>
      <c r="C172" s="311" t="s">
        <v>1801</v>
      </c>
      <c r="D172" s="311"/>
      <c r="E172" s="311"/>
      <c r="F172" s="334" t="s">
        <v>1802</v>
      </c>
      <c r="G172" s="311"/>
      <c r="H172" s="311" t="s">
        <v>1863</v>
      </c>
      <c r="I172" s="311" t="s">
        <v>1798</v>
      </c>
      <c r="J172" s="311">
        <v>50</v>
      </c>
      <c r="K172" s="359"/>
    </row>
    <row r="173" s="1" customFormat="1" ht="15" customHeight="1">
      <c r="B173" s="336"/>
      <c r="C173" s="311" t="s">
        <v>1804</v>
      </c>
      <c r="D173" s="311"/>
      <c r="E173" s="311"/>
      <c r="F173" s="334" t="s">
        <v>1796</v>
      </c>
      <c r="G173" s="311"/>
      <c r="H173" s="311" t="s">
        <v>1863</v>
      </c>
      <c r="I173" s="311" t="s">
        <v>1806</v>
      </c>
      <c r="J173" s="311"/>
      <c r="K173" s="359"/>
    </row>
    <row r="174" s="1" customFormat="1" ht="15" customHeight="1">
      <c r="B174" s="336"/>
      <c r="C174" s="311" t="s">
        <v>1815</v>
      </c>
      <c r="D174" s="311"/>
      <c r="E174" s="311"/>
      <c r="F174" s="334" t="s">
        <v>1802</v>
      </c>
      <c r="G174" s="311"/>
      <c r="H174" s="311" t="s">
        <v>1863</v>
      </c>
      <c r="I174" s="311" t="s">
        <v>1798</v>
      </c>
      <c r="J174" s="311">
        <v>50</v>
      </c>
      <c r="K174" s="359"/>
    </row>
    <row r="175" s="1" customFormat="1" ht="15" customHeight="1">
      <c r="B175" s="336"/>
      <c r="C175" s="311" t="s">
        <v>1823</v>
      </c>
      <c r="D175" s="311"/>
      <c r="E175" s="311"/>
      <c r="F175" s="334" t="s">
        <v>1802</v>
      </c>
      <c r="G175" s="311"/>
      <c r="H175" s="311" t="s">
        <v>1863</v>
      </c>
      <c r="I175" s="311" t="s">
        <v>1798</v>
      </c>
      <c r="J175" s="311">
        <v>50</v>
      </c>
      <c r="K175" s="359"/>
    </row>
    <row r="176" s="1" customFormat="1" ht="15" customHeight="1">
      <c r="B176" s="336"/>
      <c r="C176" s="311" t="s">
        <v>1821</v>
      </c>
      <c r="D176" s="311"/>
      <c r="E176" s="311"/>
      <c r="F176" s="334" t="s">
        <v>1802</v>
      </c>
      <c r="G176" s="311"/>
      <c r="H176" s="311" t="s">
        <v>1863</v>
      </c>
      <c r="I176" s="311" t="s">
        <v>1798</v>
      </c>
      <c r="J176" s="311">
        <v>50</v>
      </c>
      <c r="K176" s="359"/>
    </row>
    <row r="177" s="1" customFormat="1" ht="15" customHeight="1">
      <c r="B177" s="336"/>
      <c r="C177" s="311" t="s">
        <v>121</v>
      </c>
      <c r="D177" s="311"/>
      <c r="E177" s="311"/>
      <c r="F177" s="334" t="s">
        <v>1796</v>
      </c>
      <c r="G177" s="311"/>
      <c r="H177" s="311" t="s">
        <v>1864</v>
      </c>
      <c r="I177" s="311" t="s">
        <v>1865</v>
      </c>
      <c r="J177" s="311"/>
      <c r="K177" s="359"/>
    </row>
    <row r="178" s="1" customFormat="1" ht="15" customHeight="1">
      <c r="B178" s="336"/>
      <c r="C178" s="311" t="s">
        <v>59</v>
      </c>
      <c r="D178" s="311"/>
      <c r="E178" s="311"/>
      <c r="F178" s="334" t="s">
        <v>1796</v>
      </c>
      <c r="G178" s="311"/>
      <c r="H178" s="311" t="s">
        <v>1866</v>
      </c>
      <c r="I178" s="311" t="s">
        <v>1867</v>
      </c>
      <c r="J178" s="311">
        <v>1</v>
      </c>
      <c r="K178" s="359"/>
    </row>
    <row r="179" s="1" customFormat="1" ht="15" customHeight="1">
      <c r="B179" s="336"/>
      <c r="C179" s="311" t="s">
        <v>55</v>
      </c>
      <c r="D179" s="311"/>
      <c r="E179" s="311"/>
      <c r="F179" s="334" t="s">
        <v>1796</v>
      </c>
      <c r="G179" s="311"/>
      <c r="H179" s="311" t="s">
        <v>1868</v>
      </c>
      <c r="I179" s="311" t="s">
        <v>1798</v>
      </c>
      <c r="J179" s="311">
        <v>20</v>
      </c>
      <c r="K179" s="359"/>
    </row>
    <row r="180" s="1" customFormat="1" ht="15" customHeight="1">
      <c r="B180" s="336"/>
      <c r="C180" s="311" t="s">
        <v>56</v>
      </c>
      <c r="D180" s="311"/>
      <c r="E180" s="311"/>
      <c r="F180" s="334" t="s">
        <v>1796</v>
      </c>
      <c r="G180" s="311"/>
      <c r="H180" s="311" t="s">
        <v>1869</v>
      </c>
      <c r="I180" s="311" t="s">
        <v>1798</v>
      </c>
      <c r="J180" s="311">
        <v>255</v>
      </c>
      <c r="K180" s="359"/>
    </row>
    <row r="181" s="1" customFormat="1" ht="15" customHeight="1">
      <c r="B181" s="336"/>
      <c r="C181" s="311" t="s">
        <v>122</v>
      </c>
      <c r="D181" s="311"/>
      <c r="E181" s="311"/>
      <c r="F181" s="334" t="s">
        <v>1796</v>
      </c>
      <c r="G181" s="311"/>
      <c r="H181" s="311" t="s">
        <v>1760</v>
      </c>
      <c r="I181" s="311" t="s">
        <v>1798</v>
      </c>
      <c r="J181" s="311">
        <v>10</v>
      </c>
      <c r="K181" s="359"/>
    </row>
    <row r="182" s="1" customFormat="1" ht="15" customHeight="1">
      <c r="B182" s="336"/>
      <c r="C182" s="311" t="s">
        <v>123</v>
      </c>
      <c r="D182" s="311"/>
      <c r="E182" s="311"/>
      <c r="F182" s="334" t="s">
        <v>1796</v>
      </c>
      <c r="G182" s="311"/>
      <c r="H182" s="311" t="s">
        <v>1870</v>
      </c>
      <c r="I182" s="311" t="s">
        <v>1831</v>
      </c>
      <c r="J182" s="311"/>
      <c r="K182" s="359"/>
    </row>
    <row r="183" s="1" customFormat="1" ht="15" customHeight="1">
      <c r="B183" s="336"/>
      <c r="C183" s="311" t="s">
        <v>1871</v>
      </c>
      <c r="D183" s="311"/>
      <c r="E183" s="311"/>
      <c r="F183" s="334" t="s">
        <v>1796</v>
      </c>
      <c r="G183" s="311"/>
      <c r="H183" s="311" t="s">
        <v>1872</v>
      </c>
      <c r="I183" s="311" t="s">
        <v>1831</v>
      </c>
      <c r="J183" s="311"/>
      <c r="K183" s="359"/>
    </row>
    <row r="184" s="1" customFormat="1" ht="15" customHeight="1">
      <c r="B184" s="336"/>
      <c r="C184" s="311" t="s">
        <v>1860</v>
      </c>
      <c r="D184" s="311"/>
      <c r="E184" s="311"/>
      <c r="F184" s="334" t="s">
        <v>1796</v>
      </c>
      <c r="G184" s="311"/>
      <c r="H184" s="311" t="s">
        <v>1873</v>
      </c>
      <c r="I184" s="311" t="s">
        <v>1831</v>
      </c>
      <c r="J184" s="311"/>
      <c r="K184" s="359"/>
    </row>
    <row r="185" s="1" customFormat="1" ht="15" customHeight="1">
      <c r="B185" s="336"/>
      <c r="C185" s="311" t="s">
        <v>125</v>
      </c>
      <c r="D185" s="311"/>
      <c r="E185" s="311"/>
      <c r="F185" s="334" t="s">
        <v>1802</v>
      </c>
      <c r="G185" s="311"/>
      <c r="H185" s="311" t="s">
        <v>1874</v>
      </c>
      <c r="I185" s="311" t="s">
        <v>1798</v>
      </c>
      <c r="J185" s="311">
        <v>50</v>
      </c>
      <c r="K185" s="359"/>
    </row>
    <row r="186" s="1" customFormat="1" ht="15" customHeight="1">
      <c r="B186" s="336"/>
      <c r="C186" s="311" t="s">
        <v>1875</v>
      </c>
      <c r="D186" s="311"/>
      <c r="E186" s="311"/>
      <c r="F186" s="334" t="s">
        <v>1802</v>
      </c>
      <c r="G186" s="311"/>
      <c r="H186" s="311" t="s">
        <v>1876</v>
      </c>
      <c r="I186" s="311" t="s">
        <v>1877</v>
      </c>
      <c r="J186" s="311"/>
      <c r="K186" s="359"/>
    </row>
    <row r="187" s="1" customFormat="1" ht="15" customHeight="1">
      <c r="B187" s="336"/>
      <c r="C187" s="311" t="s">
        <v>1878</v>
      </c>
      <c r="D187" s="311"/>
      <c r="E187" s="311"/>
      <c r="F187" s="334" t="s">
        <v>1802</v>
      </c>
      <c r="G187" s="311"/>
      <c r="H187" s="311" t="s">
        <v>1879</v>
      </c>
      <c r="I187" s="311" t="s">
        <v>1877</v>
      </c>
      <c r="J187" s="311"/>
      <c r="K187" s="359"/>
    </row>
    <row r="188" s="1" customFormat="1" ht="15" customHeight="1">
      <c r="B188" s="336"/>
      <c r="C188" s="311" t="s">
        <v>1880</v>
      </c>
      <c r="D188" s="311"/>
      <c r="E188" s="311"/>
      <c r="F188" s="334" t="s">
        <v>1802</v>
      </c>
      <c r="G188" s="311"/>
      <c r="H188" s="311" t="s">
        <v>1881</v>
      </c>
      <c r="I188" s="311" t="s">
        <v>1877</v>
      </c>
      <c r="J188" s="311"/>
      <c r="K188" s="359"/>
    </row>
    <row r="189" s="1" customFormat="1" ht="15" customHeight="1">
      <c r="B189" s="336"/>
      <c r="C189" s="372" t="s">
        <v>1882</v>
      </c>
      <c r="D189" s="311"/>
      <c r="E189" s="311"/>
      <c r="F189" s="334" t="s">
        <v>1802</v>
      </c>
      <c r="G189" s="311"/>
      <c r="H189" s="311" t="s">
        <v>1883</v>
      </c>
      <c r="I189" s="311" t="s">
        <v>1884</v>
      </c>
      <c r="J189" s="373" t="s">
        <v>1885</v>
      </c>
      <c r="K189" s="359"/>
    </row>
    <row r="190" s="18" customFormat="1" ht="15" customHeight="1">
      <c r="B190" s="374"/>
      <c r="C190" s="375" t="s">
        <v>1886</v>
      </c>
      <c r="D190" s="376"/>
      <c r="E190" s="376"/>
      <c r="F190" s="377" t="s">
        <v>1802</v>
      </c>
      <c r="G190" s="376"/>
      <c r="H190" s="376" t="s">
        <v>1887</v>
      </c>
      <c r="I190" s="376" t="s">
        <v>1884</v>
      </c>
      <c r="J190" s="378" t="s">
        <v>1885</v>
      </c>
      <c r="K190" s="379"/>
    </row>
    <row r="191" s="1" customFormat="1" ht="15" customHeight="1">
      <c r="B191" s="336"/>
      <c r="C191" s="372" t="s">
        <v>44</v>
      </c>
      <c r="D191" s="311"/>
      <c r="E191" s="311"/>
      <c r="F191" s="334" t="s">
        <v>1796</v>
      </c>
      <c r="G191" s="311"/>
      <c r="H191" s="308" t="s">
        <v>1888</v>
      </c>
      <c r="I191" s="311" t="s">
        <v>1889</v>
      </c>
      <c r="J191" s="311"/>
      <c r="K191" s="359"/>
    </row>
    <row r="192" s="1" customFormat="1" ht="15" customHeight="1">
      <c r="B192" s="336"/>
      <c r="C192" s="372" t="s">
        <v>1890</v>
      </c>
      <c r="D192" s="311"/>
      <c r="E192" s="311"/>
      <c r="F192" s="334" t="s">
        <v>1796</v>
      </c>
      <c r="G192" s="311"/>
      <c r="H192" s="311" t="s">
        <v>1891</v>
      </c>
      <c r="I192" s="311" t="s">
        <v>1831</v>
      </c>
      <c r="J192" s="311"/>
      <c r="K192" s="359"/>
    </row>
    <row r="193" s="1" customFormat="1" ht="15" customHeight="1">
      <c r="B193" s="336"/>
      <c r="C193" s="372" t="s">
        <v>1892</v>
      </c>
      <c r="D193" s="311"/>
      <c r="E193" s="311"/>
      <c r="F193" s="334" t="s">
        <v>1796</v>
      </c>
      <c r="G193" s="311"/>
      <c r="H193" s="311" t="s">
        <v>1893</v>
      </c>
      <c r="I193" s="311" t="s">
        <v>1831</v>
      </c>
      <c r="J193" s="311"/>
      <c r="K193" s="359"/>
    </row>
    <row r="194" s="1" customFormat="1" ht="15" customHeight="1">
      <c r="B194" s="336"/>
      <c r="C194" s="372" t="s">
        <v>1894</v>
      </c>
      <c r="D194" s="311"/>
      <c r="E194" s="311"/>
      <c r="F194" s="334" t="s">
        <v>1802</v>
      </c>
      <c r="G194" s="311"/>
      <c r="H194" s="311" t="s">
        <v>1895</v>
      </c>
      <c r="I194" s="311" t="s">
        <v>1831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1896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1897</v>
      </c>
      <c r="D201" s="381"/>
      <c r="E201" s="381"/>
      <c r="F201" s="381" t="s">
        <v>1898</v>
      </c>
      <c r="G201" s="382"/>
      <c r="H201" s="381" t="s">
        <v>1899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1889</v>
      </c>
      <c r="D203" s="311"/>
      <c r="E203" s="311"/>
      <c r="F203" s="334" t="s">
        <v>45</v>
      </c>
      <c r="G203" s="311"/>
      <c r="H203" s="311" t="s">
        <v>1900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46</v>
      </c>
      <c r="G204" s="311"/>
      <c r="H204" s="311" t="s">
        <v>1901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49</v>
      </c>
      <c r="G205" s="311"/>
      <c r="H205" s="311" t="s">
        <v>1902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47</v>
      </c>
      <c r="G206" s="311"/>
      <c r="H206" s="311" t="s">
        <v>1903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48</v>
      </c>
      <c r="G207" s="311"/>
      <c r="H207" s="311" t="s">
        <v>1904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1843</v>
      </c>
      <c r="D209" s="311"/>
      <c r="E209" s="311"/>
      <c r="F209" s="334" t="s">
        <v>81</v>
      </c>
      <c r="G209" s="311"/>
      <c r="H209" s="311" t="s">
        <v>1905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1741</v>
      </c>
      <c r="G210" s="311"/>
      <c r="H210" s="311" t="s">
        <v>1742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1739</v>
      </c>
      <c r="G211" s="311"/>
      <c r="H211" s="311" t="s">
        <v>1906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1743</v>
      </c>
      <c r="G212" s="372"/>
      <c r="H212" s="363" t="s">
        <v>1744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1700</v>
      </c>
      <c r="G213" s="372"/>
      <c r="H213" s="363" t="s">
        <v>1907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1867</v>
      </c>
      <c r="D215" s="311"/>
      <c r="E215" s="311"/>
      <c r="F215" s="334">
        <v>1</v>
      </c>
      <c r="G215" s="372"/>
      <c r="H215" s="363" t="s">
        <v>1908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1909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1910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1911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NTB\admin</dc:creator>
  <cp:lastModifiedBy>NTB\admin</cp:lastModifiedBy>
  <dcterms:created xsi:type="dcterms:W3CDTF">2026-03-03T06:38:40Z</dcterms:created>
  <dcterms:modified xsi:type="dcterms:W3CDTF">2026-03-03T06:38:49Z</dcterms:modified>
</cp:coreProperties>
</file>