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2260" windowHeight="12645"/>
  </bookViews>
  <sheets>
    <sheet name="Hodnotící tabulka" sheetId="1" r:id="rId1"/>
    <sheet name="Lis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 s="1"/>
  <c r="M7" i="1" s="1"/>
  <c r="J6" i="1" l="1"/>
  <c r="M6" i="1" s="1"/>
  <c r="L4" i="1" l="1"/>
  <c r="L5" i="1"/>
  <c r="L8" i="1"/>
  <c r="L9" i="1"/>
  <c r="L10" i="1"/>
  <c r="L11" i="1"/>
  <c r="L12" i="1"/>
  <c r="L13" i="1"/>
  <c r="K4" i="1"/>
  <c r="K5" i="1"/>
  <c r="K8" i="1"/>
  <c r="K9" i="1"/>
  <c r="K10" i="1"/>
  <c r="M10" i="1" s="1"/>
  <c r="K11" i="1"/>
  <c r="K12" i="1"/>
  <c r="M12" i="1" s="1"/>
  <c r="K13" i="1"/>
  <c r="K3" i="1"/>
  <c r="J4" i="1"/>
  <c r="J5" i="1"/>
  <c r="J3" i="1"/>
  <c r="M9" i="1" l="1"/>
  <c r="M11" i="1"/>
  <c r="M13" i="1"/>
  <c r="M8" i="1"/>
  <c r="M3" i="1"/>
  <c r="M4" i="1"/>
  <c r="M5" i="1"/>
  <c r="L14" i="1"/>
  <c r="J14" i="1"/>
  <c r="K14" i="1"/>
  <c r="M14" i="1" l="1"/>
  <c r="M16" i="1"/>
  <c r="M17" i="1" s="1"/>
</calcChain>
</file>

<file path=xl/comments1.xml><?xml version="1.0" encoding="utf-8"?>
<comments xmlns="http://schemas.openxmlformats.org/spreadsheetml/2006/main">
  <authors>
    <author>Autor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ORM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OOZ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OOZ - Tajemník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OŽP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ODSA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OEOOPCD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<sst xmlns="http://schemas.openxmlformats.org/spreadsheetml/2006/main" count="46" uniqueCount="33">
  <si>
    <t>Počet zařízení</t>
  </si>
  <si>
    <t>cena za ČB výtisk</t>
  </si>
  <si>
    <t>cena za BAR výtisk</t>
  </si>
  <si>
    <t>cena za pronájem za měsíc</t>
  </si>
  <si>
    <t>počet BAR výtisků za 48 měsíců</t>
  </si>
  <si>
    <t>počrt ČB výtisků za 48 měsíců</t>
  </si>
  <si>
    <t>Celkem bez DPH</t>
  </si>
  <si>
    <t>Celkem s DPH</t>
  </si>
  <si>
    <t>SERVIS</t>
  </si>
  <si>
    <t>PRONÁJEM A SERVIS</t>
  </si>
  <si>
    <t>Celkem za výtisky za 48 měsíců</t>
  </si>
  <si>
    <t>A4 ČB</t>
  </si>
  <si>
    <t>A4 BAR</t>
  </si>
  <si>
    <t>A3 BAR</t>
  </si>
  <si>
    <t>Maximální cena pronájmu Typ A4 ČB za měsíc bez DPH (včetně)</t>
  </si>
  <si>
    <t>Maximální cena pronájmu Typ A4 BAR za měsíc bez DPH (včetně)</t>
  </si>
  <si>
    <t>Maximální cena pronájmu Typ A3 BAR za měsíc bez DPH (včetně)</t>
  </si>
  <si>
    <t>Maximální celková cena za 48 měsícu bez DPH (včetně)</t>
  </si>
  <si>
    <t>Maximální cena pronálmu SW za měsíc bez DPH (včetně)</t>
  </si>
  <si>
    <t>cena za pronájem za 48 měsíců</t>
  </si>
  <si>
    <t>nájem</t>
  </si>
  <si>
    <t>servis</t>
  </si>
  <si>
    <t>Způsob "vlastnictví" stroje</t>
  </si>
  <si>
    <t>předpokládaný počet ČB výtisků za měsíc celkem</t>
  </si>
  <si>
    <t>předpokládaný počet BAR výtisků za měsíc celkem</t>
  </si>
  <si>
    <t>Příloha 3 - Hodnotící tabulka</t>
  </si>
  <si>
    <t>Minolta bh C258 (rok 2016)</t>
  </si>
  <si>
    <t>Minolta bh C308 (rok 2018)</t>
  </si>
  <si>
    <t>Minolta bh C227 (rok 2018)</t>
  </si>
  <si>
    <t>Minolta bh 287 (rok 2016)</t>
  </si>
  <si>
    <t>Pronajímaný/servisovaný typ</t>
  </si>
  <si>
    <t>SW</t>
  </si>
  <si>
    <t>finišér pro A3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</si>
</sst>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164" fontId="2" fillId="0" borderId="0" xfId="0" applyNumberFormat="1" applyFont="1"/>
    <xf numFmtId="0" fontId="0" fillId="0" borderId="3" xfId="0" applyBorder="1"/>
    <xf numFmtId="164" fontId="0" fillId="4" borderId="3" xfId="0" applyNumberFormat="1" applyFill="1" applyBorder="1"/>
    <xf numFmtId="0" fontId="0" fillId="0" borderId="0" xfId="0" applyBorder="1"/>
    <xf numFmtId="164" fontId="0" fillId="4" borderId="0" xfId="0" applyNumberFormat="1" applyFill="1" applyBorder="1"/>
    <xf numFmtId="164" fontId="0" fillId="0" borderId="0" xfId="0" applyNumberFormat="1" applyBorder="1"/>
    <xf numFmtId="0" fontId="0" fillId="0" borderId="8" xfId="0" applyBorder="1"/>
    <xf numFmtId="164" fontId="0" fillId="4" borderId="8" xfId="0" applyNumberFormat="1" applyFill="1" applyBorder="1"/>
    <xf numFmtId="164" fontId="0" fillId="0" borderId="11" xfId="0" applyNumberFormat="1" applyBorder="1"/>
    <xf numFmtId="164" fontId="0" fillId="6" borderId="1" xfId="0" applyNumberFormat="1" applyFill="1" applyBorder="1"/>
    <xf numFmtId="164" fontId="0" fillId="0" borderId="13" xfId="0" applyNumberFormat="1" applyFill="1" applyBorder="1"/>
    <xf numFmtId="164" fontId="0" fillId="0" borderId="14" xfId="0" applyNumberFormat="1" applyFill="1" applyBorder="1"/>
    <xf numFmtId="164" fontId="2" fillId="6" borderId="0" xfId="0" applyNumberFormat="1" applyFont="1" applyFill="1"/>
    <xf numFmtId="165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2" fontId="0" fillId="0" borderId="0" xfId="0" applyNumberFormat="1" applyBorder="1"/>
    <xf numFmtId="0" fontId="2" fillId="0" borderId="0" xfId="0" applyFont="1" applyBorder="1" applyAlignment="1">
      <alignment horizontal="center"/>
    </xf>
    <xf numFmtId="164" fontId="0" fillId="2" borderId="0" xfId="0" applyNumberFormat="1" applyFill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4" fontId="0" fillId="7" borderId="25" xfId="0" applyNumberFormat="1" applyFill="1" applyBorder="1"/>
    <xf numFmtId="164" fontId="0" fillId="7" borderId="26" xfId="0" applyNumberFormat="1" applyFill="1" applyBorder="1"/>
    <xf numFmtId="164" fontId="0" fillId="7" borderId="27" xfId="0" applyNumberFormat="1" applyFill="1" applyBorder="1"/>
    <xf numFmtId="164" fontId="0" fillId="7" borderId="1" xfId="0" applyNumberFormat="1" applyFill="1" applyBorder="1"/>
    <xf numFmtId="164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164" fontId="0" fillId="3" borderId="11" xfId="0" applyNumberFormat="1" applyFill="1" applyBorder="1"/>
    <xf numFmtId="164" fontId="0" fillId="0" borderId="1" xfId="0" applyNumberFormat="1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0" borderId="2" xfId="0" applyNumberFormat="1" applyFill="1" applyBorder="1"/>
    <xf numFmtId="164" fontId="0" fillId="0" borderId="5" xfId="0" applyNumberFormat="1" applyFill="1" applyBorder="1"/>
    <xf numFmtId="164" fontId="0" fillId="0" borderId="7" xfId="0" applyNumberFormat="1" applyFill="1" applyBorder="1"/>
    <xf numFmtId="164" fontId="0" fillId="0" borderId="12" xfId="0" applyNumberFormat="1" applyFill="1" applyBorder="1"/>
    <xf numFmtId="164" fontId="0" fillId="8" borderId="4" xfId="0" applyNumberFormat="1" applyFill="1" applyBorder="1"/>
    <xf numFmtId="164" fontId="0" fillId="8" borderId="6" xfId="0" applyNumberFormat="1" applyFill="1" applyBorder="1"/>
    <xf numFmtId="164" fontId="0" fillId="8" borderId="9" xfId="0" applyNumberFormat="1" applyFill="1" applyBorder="1"/>
    <xf numFmtId="0" fontId="2" fillId="3" borderId="2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4" fontId="0" fillId="3" borderId="5" xfId="0" applyNumberFormat="1" applyFill="1" applyBorder="1"/>
    <xf numFmtId="164" fontId="1" fillId="8" borderId="6" xfId="0" applyNumberFormat="1" applyFont="1" applyFill="1" applyBorder="1"/>
    <xf numFmtId="164" fontId="0" fillId="3" borderId="10" xfId="0" applyNumberFormat="1" applyFill="1" applyBorder="1"/>
    <xf numFmtId="164" fontId="0" fillId="3" borderId="12" xfId="0" applyNumberFormat="1" applyFill="1" applyBorder="1"/>
    <xf numFmtId="0" fontId="4" fillId="0" borderId="0" xfId="0" applyFont="1"/>
    <xf numFmtId="164" fontId="4" fillId="0" borderId="0" xfId="0" applyNumberFormat="1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3" borderId="3" xfId="0" applyNumberFormat="1" applyFill="1" applyBorder="1"/>
    <xf numFmtId="164" fontId="0" fillId="3" borderId="8" xfId="0" applyNumberFormat="1" applyFill="1" applyBorder="1"/>
    <xf numFmtId="0" fontId="0" fillId="3" borderId="8" xfId="0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7" borderId="17" xfId="0" applyFill="1" applyBorder="1" applyAlignment="1"/>
    <xf numFmtId="0" fontId="0" fillId="7" borderId="18" xfId="0" applyFill="1" applyBorder="1" applyAlignment="1"/>
    <xf numFmtId="0" fontId="0" fillId="7" borderId="22" xfId="0" applyFill="1" applyBorder="1" applyAlignment="1"/>
    <xf numFmtId="0" fontId="0" fillId="7" borderId="19" xfId="0" applyFill="1" applyBorder="1" applyAlignment="1"/>
    <xf numFmtId="0" fontId="0" fillId="7" borderId="16" xfId="0" applyFill="1" applyBorder="1" applyAlignment="1"/>
    <xf numFmtId="0" fontId="0" fillId="7" borderId="23" xfId="0" applyFill="1" applyBorder="1" applyAlignment="1"/>
    <xf numFmtId="0" fontId="0" fillId="7" borderId="20" xfId="0" applyFill="1" applyBorder="1" applyAlignment="1"/>
    <xf numFmtId="0" fontId="0" fillId="7" borderId="21" xfId="0" applyFill="1" applyBorder="1" applyAlignment="1"/>
    <xf numFmtId="0" fontId="0" fillId="7" borderId="24" xfId="0" applyFill="1" applyBorder="1" applyAlignment="1"/>
    <xf numFmtId="0" fontId="0" fillId="7" borderId="13" xfId="0" applyFill="1" applyBorder="1" applyAlignment="1"/>
    <xf numFmtId="0" fontId="0" fillId="7" borderId="15" xfId="0" applyFill="1" applyBorder="1" applyAlignment="1"/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4" borderId="12" xfId="0" applyNumberFormat="1" applyFill="1" applyBorder="1"/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N51"/>
  <sheetViews>
    <sheetView tabSelected="1" zoomScale="115" zoomScaleNormal="115" workbookViewId="0">
      <pane ySplit="2" topLeftCell="A3" activePane="bottomLeft" state="frozen"/>
      <selection activeCell="D1" sqref="D1"/>
      <selection pane="bottomLeft" activeCell="G4" sqref="G4"/>
    </sheetView>
  </sheetViews>
  <sheetFormatPr defaultRowHeight="15" x14ac:dyDescent="0.25"/>
  <cols>
    <col min="2" max="2" width="25.7109375" customWidth="1"/>
    <col min="3" max="3" width="12.140625" customWidth="1"/>
    <col min="4" max="4" width="7.85546875" bestFit="1" customWidth="1"/>
    <col min="5" max="6" width="14.5703125" customWidth="1"/>
    <col min="7" max="7" width="15.5703125" customWidth="1"/>
    <col min="8" max="8" width="8.85546875" bestFit="1" customWidth="1"/>
    <col min="9" max="9" width="10.140625" bestFit="1" customWidth="1"/>
    <col min="10" max="10" width="15.42578125" bestFit="1" customWidth="1"/>
    <col min="11" max="11" width="15.28515625" bestFit="1" customWidth="1"/>
    <col min="12" max="12" width="17.7109375" customWidth="1"/>
    <col min="13" max="13" width="16.5703125" customWidth="1"/>
    <col min="14" max="14" width="16.85546875" customWidth="1"/>
  </cols>
  <sheetData>
    <row r="1" spans="1:14" ht="15.75" thickBot="1" x14ac:dyDescent="0.3">
      <c r="B1" s="64" t="s">
        <v>25</v>
      </c>
    </row>
    <row r="2" spans="1:14" s="1" customFormat="1" ht="60.75" thickBot="1" x14ac:dyDescent="0.3">
      <c r="B2" s="1" t="s">
        <v>30</v>
      </c>
      <c r="C2" s="1" t="s">
        <v>22</v>
      </c>
      <c r="D2" s="50" t="s">
        <v>0</v>
      </c>
      <c r="E2" s="51" t="s">
        <v>23</v>
      </c>
      <c r="F2" s="51" t="s">
        <v>24</v>
      </c>
      <c r="G2" s="51" t="s">
        <v>3</v>
      </c>
      <c r="H2" s="51" t="s">
        <v>1</v>
      </c>
      <c r="I2" s="51" t="s">
        <v>2</v>
      </c>
      <c r="J2" s="51" t="s">
        <v>19</v>
      </c>
      <c r="K2" s="51" t="s">
        <v>5</v>
      </c>
      <c r="L2" s="51" t="s">
        <v>4</v>
      </c>
      <c r="M2" s="52" t="s">
        <v>10</v>
      </c>
      <c r="N2" s="53"/>
    </row>
    <row r="3" spans="1:14" ht="15" customHeight="1" thickBot="1" x14ac:dyDescent="0.3">
      <c r="A3" s="91" t="s">
        <v>9</v>
      </c>
      <c r="B3" s="24" t="s">
        <v>11</v>
      </c>
      <c r="C3" s="60" t="s">
        <v>20</v>
      </c>
      <c r="D3" s="60">
        <v>60</v>
      </c>
      <c r="E3" s="60">
        <v>36000</v>
      </c>
      <c r="F3" s="38"/>
      <c r="G3" s="88"/>
      <c r="H3" s="88"/>
      <c r="I3" s="37"/>
      <c r="J3" s="11">
        <f t="shared" ref="J3:J7" si="0">G3*D3*48</f>
        <v>0</v>
      </c>
      <c r="K3" s="44">
        <f>E3*H3*48</f>
        <v>0</v>
      </c>
      <c r="L3" s="56"/>
      <c r="M3" s="55">
        <f>SUM(J3:L3)</f>
        <v>0</v>
      </c>
      <c r="N3" s="8"/>
    </row>
    <row r="4" spans="1:14" x14ac:dyDescent="0.25">
      <c r="A4" s="92"/>
      <c r="B4" s="25" t="s">
        <v>12</v>
      </c>
      <c r="C4" s="61" t="s">
        <v>20</v>
      </c>
      <c r="D4" s="61">
        <v>7</v>
      </c>
      <c r="E4" s="61">
        <v>11000</v>
      </c>
      <c r="F4" s="86">
        <v>5500</v>
      </c>
      <c r="G4" s="89"/>
      <c r="H4" s="89"/>
      <c r="I4" s="88"/>
      <c r="J4" s="11">
        <f t="shared" si="0"/>
        <v>0</v>
      </c>
      <c r="K4" s="44">
        <f>E4*H4*48</f>
        <v>0</v>
      </c>
      <c r="L4" s="42">
        <f>F4*I4*48</f>
        <v>0</v>
      </c>
      <c r="M4" s="55">
        <f>SUM(J4:L4)</f>
        <v>0</v>
      </c>
      <c r="N4" s="8"/>
    </row>
    <row r="5" spans="1:14" ht="15" customHeight="1" thickBot="1" x14ac:dyDescent="0.3">
      <c r="A5" s="92"/>
      <c r="B5" s="25" t="s">
        <v>13</v>
      </c>
      <c r="C5" s="61" t="s">
        <v>20</v>
      </c>
      <c r="D5" s="61">
        <v>7</v>
      </c>
      <c r="E5" s="85">
        <v>20000</v>
      </c>
      <c r="F5" s="87">
        <v>9500</v>
      </c>
      <c r="G5" s="89"/>
      <c r="H5" s="90"/>
      <c r="I5" s="90"/>
      <c r="J5" s="11">
        <f t="shared" si="0"/>
        <v>0</v>
      </c>
      <c r="K5" s="44">
        <f>E5*H5*48</f>
        <v>0</v>
      </c>
      <c r="L5" s="42">
        <f>F5*I5*48</f>
        <v>0</v>
      </c>
      <c r="M5" s="55">
        <f>SUM(J5:L5)</f>
        <v>0</v>
      </c>
      <c r="N5" s="8"/>
    </row>
    <row r="6" spans="1:14" ht="15" customHeight="1" x14ac:dyDescent="0.25">
      <c r="A6" s="92"/>
      <c r="B6" s="83" t="s">
        <v>32</v>
      </c>
      <c r="C6" s="62" t="s">
        <v>20</v>
      </c>
      <c r="D6" s="61">
        <v>1</v>
      </c>
      <c r="E6" s="38"/>
      <c r="F6" s="38"/>
      <c r="G6" s="89"/>
      <c r="H6" s="37"/>
      <c r="I6" s="37"/>
      <c r="J6" s="11">
        <f t="shared" si="0"/>
        <v>0</v>
      </c>
      <c r="K6" s="54"/>
      <c r="L6" s="39"/>
      <c r="M6" s="55">
        <f>SUM(J6:L6)</f>
        <v>0</v>
      </c>
      <c r="N6" s="8"/>
    </row>
    <row r="7" spans="1:14" ht="15" customHeight="1" thickBot="1" x14ac:dyDescent="0.3">
      <c r="A7" s="93"/>
      <c r="B7" s="84" t="s">
        <v>31</v>
      </c>
      <c r="C7" s="63" t="s">
        <v>20</v>
      </c>
      <c r="D7" s="61">
        <f>D4+D5+D8+D9+D10+D11+D12+D13</f>
        <v>20</v>
      </c>
      <c r="E7" s="38"/>
      <c r="F7" s="38"/>
      <c r="G7" s="90"/>
      <c r="H7" s="37"/>
      <c r="I7" s="37"/>
      <c r="J7" s="11">
        <f t="shared" si="0"/>
        <v>0</v>
      </c>
      <c r="K7" s="54"/>
      <c r="L7" s="57"/>
      <c r="M7" s="55">
        <f>SUM(J7:L7)</f>
        <v>0</v>
      </c>
      <c r="N7" s="8"/>
    </row>
    <row r="8" spans="1:14" ht="15" customHeight="1" x14ac:dyDescent="0.25">
      <c r="A8" s="91" t="s">
        <v>8</v>
      </c>
      <c r="B8" s="4" t="s">
        <v>27</v>
      </c>
      <c r="C8" s="67" t="s">
        <v>21</v>
      </c>
      <c r="D8" s="60">
        <v>1</v>
      </c>
      <c r="E8" s="60">
        <v>2500</v>
      </c>
      <c r="F8" s="60">
        <v>3800</v>
      </c>
      <c r="G8" s="68"/>
      <c r="H8" s="88"/>
      <c r="I8" s="5"/>
      <c r="J8" s="56"/>
      <c r="K8" s="43">
        <f t="shared" ref="K8:L13" si="1">E8*H8*48</f>
        <v>0</v>
      </c>
      <c r="L8" s="41">
        <f t="shared" si="1"/>
        <v>0</v>
      </c>
      <c r="M8" s="47">
        <f>K8+L8</f>
        <v>0</v>
      </c>
      <c r="N8" s="8"/>
    </row>
    <row r="9" spans="1:14" x14ac:dyDescent="0.25">
      <c r="A9" s="92"/>
      <c r="B9" s="6" t="s">
        <v>28</v>
      </c>
      <c r="C9" s="61" t="s">
        <v>21</v>
      </c>
      <c r="D9" s="61">
        <v>1</v>
      </c>
      <c r="E9" s="61">
        <v>300</v>
      </c>
      <c r="F9" s="61">
        <v>600</v>
      </c>
      <c r="G9" s="37"/>
      <c r="H9" s="89"/>
      <c r="I9" s="7"/>
      <c r="J9" s="39"/>
      <c r="K9" s="44">
        <f t="shared" si="1"/>
        <v>0</v>
      </c>
      <c r="L9" s="42">
        <f t="shared" si="1"/>
        <v>0</v>
      </c>
      <c r="M9" s="48">
        <f t="shared" ref="M9:M13" si="2">K9+L9</f>
        <v>0</v>
      </c>
      <c r="N9" s="8"/>
    </row>
    <row r="10" spans="1:14" x14ac:dyDescent="0.25">
      <c r="A10" s="92"/>
      <c r="B10" s="6" t="s">
        <v>26</v>
      </c>
      <c r="C10" s="65" t="s">
        <v>21</v>
      </c>
      <c r="D10" s="61">
        <v>1</v>
      </c>
      <c r="E10" s="61">
        <v>900</v>
      </c>
      <c r="F10" s="61">
        <v>1700</v>
      </c>
      <c r="G10" s="37"/>
      <c r="H10" s="89"/>
      <c r="I10" s="7"/>
      <c r="J10" s="39"/>
      <c r="K10" s="44">
        <f t="shared" si="1"/>
        <v>0</v>
      </c>
      <c r="L10" s="42">
        <f t="shared" si="1"/>
        <v>0</v>
      </c>
      <c r="M10" s="48">
        <f t="shared" si="2"/>
        <v>0</v>
      </c>
      <c r="N10" s="8"/>
    </row>
    <row r="11" spans="1:14" ht="15.75" thickBot="1" x14ac:dyDescent="0.3">
      <c r="A11" s="92"/>
      <c r="B11" s="6" t="s">
        <v>26</v>
      </c>
      <c r="C11" s="65" t="s">
        <v>21</v>
      </c>
      <c r="D11" s="61">
        <v>1</v>
      </c>
      <c r="E11" s="61">
        <v>2500</v>
      </c>
      <c r="F11" s="85">
        <v>2100</v>
      </c>
      <c r="G11" s="37"/>
      <c r="H11" s="89"/>
      <c r="I11" s="7"/>
      <c r="J11" s="39"/>
      <c r="K11" s="44">
        <f t="shared" si="1"/>
        <v>0</v>
      </c>
      <c r="L11" s="42">
        <f t="shared" si="1"/>
        <v>0</v>
      </c>
      <c r="M11" s="48">
        <f t="shared" si="2"/>
        <v>0</v>
      </c>
      <c r="N11" s="8"/>
    </row>
    <row r="12" spans="1:14" x14ac:dyDescent="0.25">
      <c r="A12" s="92"/>
      <c r="B12" s="6" t="s">
        <v>29</v>
      </c>
      <c r="C12" s="65" t="s">
        <v>21</v>
      </c>
      <c r="D12" s="61">
        <v>1</v>
      </c>
      <c r="E12" s="61">
        <v>800</v>
      </c>
      <c r="F12" s="38"/>
      <c r="G12" s="37"/>
      <c r="H12" s="89"/>
      <c r="I12" s="7"/>
      <c r="J12" s="39"/>
      <c r="K12" s="44">
        <f t="shared" si="1"/>
        <v>0</v>
      </c>
      <c r="L12" s="42">
        <f t="shared" si="1"/>
        <v>0</v>
      </c>
      <c r="M12" s="48">
        <f t="shared" si="2"/>
        <v>0</v>
      </c>
      <c r="N12" s="8"/>
    </row>
    <row r="13" spans="1:14" ht="15.75" thickBot="1" x14ac:dyDescent="0.3">
      <c r="A13" s="93"/>
      <c r="B13" s="9" t="s">
        <v>29</v>
      </c>
      <c r="C13" s="66" t="s">
        <v>21</v>
      </c>
      <c r="D13" s="85">
        <v>1</v>
      </c>
      <c r="E13" s="85">
        <v>900</v>
      </c>
      <c r="F13" s="70"/>
      <c r="G13" s="69"/>
      <c r="H13" s="90"/>
      <c r="I13" s="10"/>
      <c r="J13" s="57"/>
      <c r="K13" s="45">
        <f t="shared" si="1"/>
        <v>0</v>
      </c>
      <c r="L13" s="46">
        <f t="shared" si="1"/>
        <v>0</v>
      </c>
      <c r="M13" s="49">
        <f t="shared" si="2"/>
        <v>0</v>
      </c>
      <c r="N13" s="8"/>
    </row>
    <row r="14" spans="1:14" ht="15.75" thickBot="1" x14ac:dyDescent="0.3">
      <c r="J14" s="40">
        <f>SUM(J3:J13)</f>
        <v>0</v>
      </c>
      <c r="K14" s="13">
        <f>SUM(K3:K13)</f>
        <v>0</v>
      </c>
      <c r="L14" s="14">
        <f>SUM(L3:L13)</f>
        <v>0</v>
      </c>
      <c r="M14" s="12">
        <f>SUM(M3:M13)</f>
        <v>0</v>
      </c>
      <c r="N14" s="2"/>
    </row>
    <row r="15" spans="1:14" ht="15.75" thickBot="1" x14ac:dyDescent="0.3">
      <c r="J15" s="2"/>
      <c r="K15" s="2"/>
      <c r="L15" s="2"/>
      <c r="M15" s="2"/>
      <c r="N15" s="2"/>
    </row>
    <row r="16" spans="1:14" x14ac:dyDescent="0.25">
      <c r="B16" s="72" t="s">
        <v>14</v>
      </c>
      <c r="C16" s="73"/>
      <c r="D16" s="73"/>
      <c r="E16" s="73"/>
      <c r="F16" s="74"/>
      <c r="G16" s="33">
        <v>250</v>
      </c>
      <c r="I16" s="3" t="s">
        <v>6</v>
      </c>
      <c r="J16" s="2"/>
      <c r="L16" s="3"/>
      <c r="M16" s="15">
        <f>SUM(J14:L14)</f>
        <v>0</v>
      </c>
      <c r="N16" s="3"/>
    </row>
    <row r="17" spans="2:14" x14ac:dyDescent="0.25">
      <c r="B17" s="75" t="s">
        <v>15</v>
      </c>
      <c r="C17" s="76"/>
      <c r="D17" s="76"/>
      <c r="E17" s="76"/>
      <c r="F17" s="77"/>
      <c r="G17" s="34">
        <v>1500</v>
      </c>
      <c r="I17" s="58" t="s">
        <v>7</v>
      </c>
      <c r="J17" s="58"/>
      <c r="K17" s="58"/>
      <c r="L17" s="58"/>
      <c r="M17" s="59">
        <f>M16*1.21</f>
        <v>0</v>
      </c>
      <c r="N17" s="2"/>
    </row>
    <row r="18" spans="2:14" ht="15.75" thickBot="1" x14ac:dyDescent="0.3">
      <c r="B18" s="78" t="s">
        <v>16</v>
      </c>
      <c r="C18" s="79"/>
      <c r="D18" s="79"/>
      <c r="E18" s="79"/>
      <c r="F18" s="80"/>
      <c r="G18" s="35">
        <v>2200</v>
      </c>
    </row>
    <row r="19" spans="2:14" ht="15.75" thickBot="1" x14ac:dyDescent="0.3">
      <c r="H19" s="26"/>
      <c r="I19" s="26"/>
      <c r="J19" s="26"/>
      <c r="K19" s="26"/>
      <c r="L19" s="26"/>
      <c r="M19" s="26"/>
      <c r="N19" s="26"/>
    </row>
    <row r="20" spans="2:14" ht="15.75" thickBot="1" x14ac:dyDescent="0.3">
      <c r="B20" s="81" t="s">
        <v>18</v>
      </c>
      <c r="C20" s="82"/>
      <c r="D20" s="82"/>
      <c r="E20" s="82"/>
      <c r="F20" s="82"/>
      <c r="G20" s="36">
        <v>500</v>
      </c>
      <c r="H20" s="26"/>
      <c r="I20" s="26"/>
      <c r="J20" s="26"/>
      <c r="K20" s="26"/>
      <c r="L20" s="26"/>
      <c r="M20" s="26"/>
      <c r="N20" s="26"/>
    </row>
    <row r="21" spans="2:14" ht="15.75" thickBot="1" x14ac:dyDescent="0.3">
      <c r="H21" s="26"/>
      <c r="I21" s="26"/>
      <c r="J21" s="26"/>
      <c r="K21" s="26"/>
      <c r="L21" s="26"/>
      <c r="M21" s="26"/>
      <c r="N21" s="26"/>
    </row>
    <row r="22" spans="2:14" ht="15.75" thickBot="1" x14ac:dyDescent="0.3">
      <c r="B22" s="81" t="s">
        <v>17</v>
      </c>
      <c r="C22" s="82"/>
      <c r="D22" s="82"/>
      <c r="E22" s="82"/>
      <c r="F22" s="82"/>
      <c r="G22" s="36">
        <v>4700000</v>
      </c>
      <c r="H22" s="26"/>
      <c r="I22" s="26"/>
      <c r="J22" s="27"/>
      <c r="K22" s="27"/>
      <c r="L22" s="27"/>
      <c r="M22" s="26"/>
      <c r="N22" s="26"/>
    </row>
    <row r="23" spans="2:14" x14ac:dyDescent="0.25">
      <c r="H23" s="26"/>
      <c r="I23" s="26"/>
      <c r="J23" s="28"/>
      <c r="K23" s="28"/>
      <c r="L23" s="26"/>
      <c r="M23" s="26"/>
      <c r="N23" s="26"/>
    </row>
    <row r="24" spans="2:14" ht="15" customHeight="1" x14ac:dyDescent="0.2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29"/>
      <c r="M24" s="26"/>
      <c r="N24" s="26"/>
    </row>
    <row r="25" spans="2:14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30"/>
      <c r="M25" s="26"/>
      <c r="N25" s="26"/>
    </row>
    <row r="26" spans="2:14" x14ac:dyDescent="0.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30"/>
      <c r="M26" s="26"/>
      <c r="N26" s="26"/>
    </row>
    <row r="27" spans="2:14" x14ac:dyDescent="0.25">
      <c r="H27" s="26"/>
      <c r="I27" s="26"/>
      <c r="J27" s="30"/>
      <c r="K27" s="30"/>
      <c r="L27" s="30"/>
      <c r="M27" s="26"/>
      <c r="N27" s="26"/>
    </row>
    <row r="28" spans="2:14" x14ac:dyDescent="0.25">
      <c r="H28" s="26"/>
      <c r="I28" s="26"/>
      <c r="J28" s="30"/>
      <c r="K28" s="30"/>
      <c r="L28" s="30"/>
      <c r="M28" s="26"/>
      <c r="N28" s="26"/>
    </row>
    <row r="29" spans="2:14" x14ac:dyDescent="0.25">
      <c r="H29" s="26"/>
      <c r="I29" s="26"/>
      <c r="J29" s="30"/>
      <c r="K29" s="30"/>
      <c r="L29" s="30"/>
      <c r="M29" s="26"/>
      <c r="N29" s="26"/>
    </row>
    <row r="30" spans="2:14" x14ac:dyDescent="0.25">
      <c r="H30" s="26"/>
      <c r="I30" s="26"/>
      <c r="J30" s="31"/>
      <c r="K30" s="31"/>
      <c r="L30" s="31"/>
      <c r="M30" s="32"/>
      <c r="N30" s="26"/>
    </row>
    <row r="31" spans="2:14" x14ac:dyDescent="0.25">
      <c r="H31" s="26"/>
      <c r="I31" s="26"/>
      <c r="J31" s="31"/>
      <c r="K31" s="31"/>
      <c r="L31" s="31"/>
      <c r="M31" s="32"/>
      <c r="N31" s="26"/>
    </row>
    <row r="32" spans="2:14" x14ac:dyDescent="0.25">
      <c r="H32" s="26"/>
      <c r="I32" s="26"/>
      <c r="J32" s="31"/>
      <c r="K32" s="31"/>
      <c r="L32" s="31"/>
      <c r="M32" s="32"/>
      <c r="N32" s="26"/>
    </row>
    <row r="33" spans="8:14" x14ac:dyDescent="0.25">
      <c r="H33" s="26"/>
      <c r="I33" s="26"/>
      <c r="J33" s="31"/>
      <c r="K33" s="31"/>
      <c r="L33" s="31"/>
      <c r="M33" s="32"/>
      <c r="N33" s="26"/>
    </row>
    <row r="34" spans="8:14" x14ac:dyDescent="0.25">
      <c r="H34" s="26"/>
      <c r="I34" s="26"/>
      <c r="J34" s="31"/>
      <c r="K34" s="31"/>
      <c r="L34" s="31"/>
      <c r="M34" s="32"/>
      <c r="N34" s="26"/>
    </row>
    <row r="38" spans="8:14" x14ac:dyDescent="0.25">
      <c r="H38" s="6"/>
      <c r="I38" s="6"/>
      <c r="J38" s="22"/>
      <c r="K38" s="22"/>
      <c r="L38" s="6"/>
      <c r="M38" s="6"/>
    </row>
    <row r="39" spans="8:14" x14ac:dyDescent="0.25">
      <c r="H39" s="6"/>
      <c r="I39" s="19"/>
      <c r="J39" s="20"/>
      <c r="K39" s="20"/>
      <c r="L39" s="6"/>
      <c r="M39" s="6"/>
    </row>
    <row r="40" spans="8:14" x14ac:dyDescent="0.25">
      <c r="H40" s="6"/>
      <c r="I40" s="17"/>
      <c r="J40" s="18"/>
      <c r="K40" s="18"/>
      <c r="L40" s="6"/>
      <c r="M40" s="6"/>
    </row>
    <row r="41" spans="8:14" x14ac:dyDescent="0.25">
      <c r="H41" s="6"/>
      <c r="I41" s="17"/>
      <c r="J41" s="8"/>
      <c r="K41" s="8"/>
      <c r="L41" s="23"/>
      <c r="M41" s="6"/>
    </row>
    <row r="42" spans="8:14" x14ac:dyDescent="0.25">
      <c r="H42" s="6"/>
      <c r="I42" s="17"/>
      <c r="J42" s="8"/>
      <c r="K42" s="8"/>
      <c r="L42" s="23"/>
      <c r="M42" s="6"/>
    </row>
    <row r="43" spans="8:14" x14ac:dyDescent="0.25">
      <c r="H43" s="6"/>
      <c r="I43" s="17"/>
      <c r="J43" s="8"/>
      <c r="K43" s="8"/>
      <c r="L43" s="23"/>
      <c r="M43" s="6"/>
    </row>
    <row r="44" spans="8:14" x14ac:dyDescent="0.25">
      <c r="H44" s="6"/>
      <c r="I44" s="17"/>
      <c r="J44" s="8"/>
      <c r="K44" s="8"/>
      <c r="L44" s="23"/>
      <c r="M44" s="6"/>
    </row>
    <row r="45" spans="8:14" x14ac:dyDescent="0.25">
      <c r="H45" s="6"/>
      <c r="I45" s="17"/>
      <c r="J45" s="8"/>
      <c r="K45" s="8"/>
      <c r="L45" s="23"/>
      <c r="M45" s="6"/>
    </row>
    <row r="46" spans="8:14" x14ac:dyDescent="0.25">
      <c r="H46" s="6"/>
      <c r="I46" s="17"/>
      <c r="J46" s="16"/>
      <c r="K46" s="16"/>
      <c r="L46" s="21"/>
      <c r="M46" s="6"/>
    </row>
    <row r="47" spans="8:14" x14ac:dyDescent="0.25">
      <c r="H47" s="6"/>
      <c r="I47" s="17"/>
      <c r="J47" s="16"/>
      <c r="K47" s="16"/>
      <c r="L47" s="21"/>
      <c r="M47" s="6"/>
    </row>
    <row r="48" spans="8:14" x14ac:dyDescent="0.25">
      <c r="H48" s="6"/>
      <c r="I48" s="17"/>
      <c r="J48" s="16"/>
      <c r="K48" s="16"/>
      <c r="L48" s="21"/>
      <c r="M48" s="6"/>
    </row>
    <row r="49" spans="8:13" x14ac:dyDescent="0.25">
      <c r="H49" s="6"/>
      <c r="I49" s="17"/>
      <c r="J49" s="16"/>
      <c r="K49" s="16"/>
      <c r="L49" s="21"/>
      <c r="M49" s="6"/>
    </row>
    <row r="50" spans="8:13" x14ac:dyDescent="0.25">
      <c r="H50" s="6"/>
      <c r="I50" s="17"/>
      <c r="J50" s="16"/>
      <c r="K50" s="16"/>
      <c r="L50" s="21"/>
      <c r="M50" s="6"/>
    </row>
    <row r="51" spans="8:13" x14ac:dyDescent="0.25">
      <c r="H51" s="6"/>
      <c r="I51" s="6"/>
      <c r="J51" s="6"/>
      <c r="K51" s="6"/>
      <c r="L51" s="6"/>
      <c r="M51" s="6"/>
    </row>
  </sheetData>
  <sheetProtection algorithmName="SHA-512" hashValue="Pd7nTZis/G7vUibcbJjh+s5m0/sKLisuMq1nP32m1kNnj9Vsw4bUMMuioHqxRPtx4AUHmlpVZd/ZbUAUus707Q==" saltValue="B0y+MS19+ocsNeK/R1gK0g==" spinCount="100000" sheet="1" objects="1" scenarios="1"/>
  <protectedRanges>
    <protectedRange sqref="G3:G7 H3:H5 I4:I5 H8:I13" name="Oblast1" securityDescriptor="O:WDG:WDD:(A;;CC;;;WD)"/>
  </protectedRanges>
  <mergeCells count="2">
    <mergeCell ref="A3:A7"/>
    <mergeCell ref="A8:A13"/>
  </mergeCells>
  <conditionalFormatting sqref="G3">
    <cfRule type="cellIs" dxfId="5" priority="11" operator="greaterThan">
      <formula>$G$16</formula>
    </cfRule>
  </conditionalFormatting>
  <conditionalFormatting sqref="G4">
    <cfRule type="cellIs" dxfId="4" priority="10" operator="greaterThan">
      <formula>$G$17</formula>
    </cfRule>
  </conditionalFormatting>
  <conditionalFormatting sqref="G5">
    <cfRule type="cellIs" dxfId="3" priority="9" operator="greaterThan">
      <formula>$G$18</formula>
    </cfRule>
  </conditionalFormatting>
  <conditionalFormatting sqref="M16">
    <cfRule type="cellIs" dxfId="2" priority="8" operator="greaterThan">
      <formula>$G$22</formula>
    </cfRule>
  </conditionalFormatting>
  <conditionalFormatting sqref="G7">
    <cfRule type="cellIs" dxfId="1" priority="1" operator="greaterThan">
      <formula>$G$20</formula>
    </cfRule>
  </conditionalFormatting>
  <dataValidations count="4">
    <dataValidation type="decimal" errorStyle="warning" operator="lessThanOrEqual" allowBlank="1" showInputMessage="1" showErrorMessage="1" errorTitle="Maximální cena!!" error="Byla stanovena maximální cena pronájmu." sqref="G3">
      <formula1>G16</formula1>
    </dataValidation>
    <dataValidation type="decimal" errorStyle="warning" operator="lessThanOrEqual" allowBlank="1" showInputMessage="1" showErrorMessage="1" errorTitle="Maximální cena!!" error="Byla stanovena maximální cena pronájmu." sqref="G4">
      <formula1>G17</formula1>
    </dataValidation>
    <dataValidation type="decimal" errorStyle="warning" operator="lessThanOrEqual" allowBlank="1" showInputMessage="1" showErrorMessage="1" errorTitle="Maximální cena!!" error="Byla stanovena maximální cena pronájmu." sqref="G5">
      <formula1>G18</formula1>
    </dataValidation>
    <dataValidation type="decimal" errorStyle="warning" operator="lessThanOrEqual" allowBlank="1" showInputMessage="1" showErrorMessage="1" errorTitle="Maximální cena!!!" error="Byla stanovena maximální cena pronájmu!!" sqref="G7">
      <formula1>G20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F03FC26A-5011-426A-A7E4-9375C3D3426C}">
            <xm:f>NOT(ISERROR(SEARCH(#REF!,G8)))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Hodnotící tabulka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2021-03-29T13:03:50Z</dcterms:modified>
</cp:coreProperties>
</file>