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Sumarizace" sheetId="7" r:id="rId1"/>
    <sheet name="Travnaté plochy" sheetId="6" r:id="rId2"/>
    <sheet name="Tvarování, ořez keřů a stromů" sheetId="2" r:id="rId3"/>
    <sheet name="Kácení stromů" sheetId="4" r:id="rId4"/>
    <sheet name="Kruhové objezdy, květinové záho" sheetId="5" r:id="rId5"/>
    <sheet name="Ostatní práce" sheetId="8" r:id="rId6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<sst xmlns="http://schemas.openxmlformats.org/spreadsheetml/2006/main" count="317" uniqueCount="147">
  <si>
    <t>ks</t>
  </si>
  <si>
    <t>m2</t>
  </si>
  <si>
    <t>jednotka</t>
  </si>
  <si>
    <t>výměra</t>
  </si>
  <si>
    <r>
      <t>1.2. Kosení ploch - Centrum</t>
    </r>
    <r>
      <rPr>
        <i/>
        <sz val="9"/>
        <color theme="1"/>
        <rFont val="Calibri"/>
        <family val="2"/>
        <scheme val="minor"/>
      </rPr>
      <t xml:space="preserve"> - s obsečením, vyhrabáním, odvozem a likvidací biologického odpadu dle platné legislativy</t>
    </r>
  </si>
  <si>
    <t xml:space="preserve">1. Kosení trávníkových ploch </t>
  </si>
  <si>
    <t>2. Kosení ploch křovinořezy</t>
  </si>
  <si>
    <t xml:space="preserve">3. Mulčování </t>
  </si>
  <si>
    <t>počet</t>
  </si>
  <si>
    <t>Kácení stromů</t>
  </si>
  <si>
    <t>l/m2</t>
  </si>
  <si>
    <t>celkem</t>
  </si>
  <si>
    <t>m</t>
  </si>
  <si>
    <t>množství</t>
  </si>
  <si>
    <t>cena celkem</t>
  </si>
  <si>
    <t>jednotková cena</t>
  </si>
  <si>
    <r>
      <t xml:space="preserve">1.1. Kosení travnatých ploch </t>
    </r>
    <r>
      <rPr>
        <sz val="9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Město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- s obsečením, vyhrabáním, odvozem a likvidací biologického odpadu dle platné legislativy</t>
    </r>
  </si>
  <si>
    <t xml:space="preserve">3. Frézování pařezů </t>
  </si>
  <si>
    <t>1. Sanace - kácení stromů bez použití techniky - směrové</t>
  </si>
  <si>
    <r>
      <rPr>
        <b/>
        <sz val="11"/>
        <color theme="1"/>
        <rFont val="Calibri"/>
        <family val="2"/>
        <scheme val="minor"/>
      </rPr>
      <t>2. Sanace - kácení stromů s použití techniky</t>
    </r>
  </si>
  <si>
    <t>hod.</t>
  </si>
  <si>
    <t>1. Výsadba kruhových objezdů, květ. záhonů a mobilních nádob</t>
  </si>
  <si>
    <r>
      <rPr>
        <b/>
        <sz val="11"/>
        <color theme="1"/>
        <rFont val="Calibri"/>
        <family val="2"/>
        <scheme val="minor"/>
      </rPr>
      <t xml:space="preserve">2. Rostlinný materiál </t>
    </r>
    <r>
      <rPr>
        <sz val="11"/>
        <color theme="1"/>
        <rFont val="Calibri"/>
        <family val="2"/>
        <scheme val="minor"/>
      </rPr>
      <t>- sazenice (nákladová cena, doprava a manipulace)</t>
    </r>
  </si>
  <si>
    <t>2. Rostlinný materiál</t>
  </si>
  <si>
    <t>3. Údržba kruhových objezdů, květ. záhonů a mobilních nádob</t>
  </si>
  <si>
    <r>
      <t>3.1. Záhony letniček/dvouletek</t>
    </r>
    <r>
      <rPr>
        <i/>
        <sz val="9"/>
        <color theme="1"/>
        <rFont val="Calibri"/>
        <family val="2"/>
        <scheme val="minor"/>
      </rPr>
      <t xml:space="preserve"> - plocha: 300 m2</t>
    </r>
  </si>
  <si>
    <r>
      <t>3.3. Záhony růží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- plocha: 200 m2</t>
    </r>
  </si>
  <si>
    <t>6. Zálivka</t>
  </si>
  <si>
    <t>5. Pletí keřových skupin</t>
  </si>
  <si>
    <t>3. Tvarování a ořez ostatních keřů</t>
  </si>
  <si>
    <t>4. Tvarování, ořezy a ošetření stromů</t>
  </si>
  <si>
    <t xml:space="preserve">cena </t>
  </si>
  <si>
    <t>CENA CELKEM</t>
  </si>
  <si>
    <t xml:space="preserve">Travnaté plochy </t>
  </si>
  <si>
    <t>četnost/rok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</si>
  <si>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</si>
  <si>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CELKEM</t>
  </si>
  <si>
    <r>
      <t xml:space="preserve">1.4. Kosení ploch - místní části - </t>
    </r>
    <r>
      <rPr>
        <i/>
        <sz val="9"/>
        <color theme="1"/>
        <rFont val="Calibri"/>
        <family val="2"/>
        <scheme val="minor"/>
      </rPr>
      <t>s obsečením, vyhrabáním, odvozem a likvidací biologického odpadu dle platné legislativy</t>
    </r>
  </si>
  <si>
    <t>četnost /rok</t>
  </si>
  <si>
    <t>CELKEM - TRAVNATÉ PLOCHY</t>
  </si>
  <si>
    <t>CELKEM - KÁCENÍ STROMŮ</t>
  </si>
  <si>
    <t>CELKEM - ÚDRŽBA KRUHOVÝCH OBJEZDŮ, KVĚTINOVÝCH ZÁHONŮ A MOBILNÍCH NÁDOB</t>
  </si>
  <si>
    <r>
      <t xml:space="preserve">1.1. Živé ploty listnaté </t>
    </r>
    <r>
      <rPr>
        <i/>
        <sz val="9"/>
        <color theme="1"/>
        <rFont val="Calibri"/>
        <family val="2"/>
        <scheme val="minor"/>
      </rPr>
      <t>- tvarovací řez</t>
    </r>
  </si>
  <si>
    <r>
      <t xml:space="preserve">1.2. Živé ploty jehličnaté - </t>
    </r>
    <r>
      <rPr>
        <i/>
        <sz val="9"/>
        <color theme="1"/>
        <rFont val="Calibri"/>
        <family val="2"/>
        <scheme val="minor"/>
      </rPr>
      <t>tvarovací řez</t>
    </r>
  </si>
  <si>
    <t>2.1. Živé ploty listnaté, smíšené volné</t>
  </si>
  <si>
    <t>2.2. Živé ploty jehličnaté volné</t>
  </si>
  <si>
    <t>3.3. Jehličnaté - tvarovací řez</t>
  </si>
  <si>
    <r>
      <t xml:space="preserve">4.3. Ořez alejových stromů </t>
    </r>
    <r>
      <rPr>
        <i/>
        <sz val="9"/>
        <color theme="1"/>
        <rFont val="Calibri"/>
        <family val="2"/>
        <scheme val="minor"/>
      </rPr>
      <t>- do výšky 4m</t>
    </r>
  </si>
  <si>
    <r>
      <t xml:space="preserve">4.4. Odstranění výmladků a obrostů stromů </t>
    </r>
    <r>
      <rPr>
        <i/>
        <sz val="9"/>
        <color theme="1"/>
        <rFont val="Calibri"/>
        <family val="2"/>
        <scheme val="minor"/>
      </rPr>
      <t>- do výšky 2m</t>
    </r>
  </si>
  <si>
    <t>5.1. Pletí keřových skupiv vč. živých plotů</t>
  </si>
  <si>
    <t>6.1. Instalace vaků</t>
  </si>
  <si>
    <r>
      <rPr>
        <b/>
        <sz val="11"/>
        <color theme="1"/>
        <rFont val="Calibri"/>
        <family val="2"/>
        <scheme val="minor"/>
      </rPr>
      <t>5. Pletí keřových skupin</t>
    </r>
    <r>
      <rPr>
        <sz val="11"/>
        <color theme="1"/>
        <rFont val="Calibri"/>
        <family val="2"/>
        <scheme val="minor"/>
      </rPr>
      <t xml:space="preserve"> - Odklizení, odvoz a likvidace biologického odpadu dle platné legislativy. Bezprostřední úklid – tj. do 48 hod.</t>
    </r>
  </si>
  <si>
    <t xml:space="preserve">U všech položek se jedná o maximální roční výměry.  Fakturace bude probíhat dle skutečně provedených prací. </t>
  </si>
  <si>
    <r>
      <rPr>
        <b/>
        <sz val="11"/>
        <color theme="1"/>
        <rFont val="Calibri"/>
        <family val="2"/>
        <scheme val="minor"/>
      </rPr>
      <t>1. Sanace - kácení stromů bez použití techniky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směrové kácení, práce s motorovou pilou, odklizení, odvoz a likvidace dřevního odpadu dle platné legislativy. Bezprostřední úklid – tj. do 48 hod.</t>
    </r>
  </si>
  <si>
    <r>
      <rPr>
        <b/>
        <sz val="11"/>
        <color theme="1"/>
        <rFont val="Calibri"/>
        <family val="2"/>
        <scheme val="minor"/>
      </rPr>
      <t>2. Sanace - kácení stromů s použití techniky</t>
    </r>
    <r>
      <rPr>
        <sz val="11"/>
        <color theme="1"/>
        <rFont val="Calibri"/>
        <family val="2"/>
        <scheme val="minor"/>
      </rPr>
      <t xml:space="preserve"> - práce s motorovou pilou, plošina (vč. řidiče), nakladač (vč. řidiče), práce stromolezeckou technikou, speciální traktor, odklizení, odvoz a likvidace dřevního odpadu dle platné legislativy. Bezprostřední úklid – tj. do 48 hod.</t>
    </r>
  </si>
  <si>
    <t xml:space="preserve">3.1.1. pletí </t>
  </si>
  <si>
    <t xml:space="preserve">3.2.1. pletí </t>
  </si>
  <si>
    <t xml:space="preserve">3.3.1. pletí </t>
  </si>
  <si>
    <t>Ostatní práce</t>
  </si>
  <si>
    <t xml:space="preserve">1. Ostatní práce </t>
  </si>
  <si>
    <t>1.1. Do prům. kmene ve výčetní výšce 130 cm: 10 cm</t>
  </si>
  <si>
    <t xml:space="preserve">1.3. Od prům. kmene ve výčetní výšce 130 cm: 31-50 cm </t>
  </si>
  <si>
    <t xml:space="preserve">2.1. Od prům. kmene ve výčetní výšce 130 cm: 10-30 cm </t>
  </si>
  <si>
    <t xml:space="preserve">2.2. Od prům. kmene ve výčetní výšce 130 cm: 31-50 cm </t>
  </si>
  <si>
    <r>
      <t xml:space="preserve">3.2. Záhony trvalkové </t>
    </r>
    <r>
      <rPr>
        <i/>
        <sz val="9"/>
        <color theme="1"/>
        <rFont val="Calibri"/>
        <family val="2"/>
        <scheme val="minor"/>
      </rPr>
      <t>- plocha: 1 400 m2</t>
    </r>
  </si>
  <si>
    <r>
      <rPr>
        <b/>
        <sz val="11"/>
        <color theme="1"/>
        <rFont val="Calibri"/>
        <family val="2"/>
        <scheme val="minor"/>
      </rPr>
      <t>3. Údržba kruhových objezdů, květ. záhonů a mobilních nádob</t>
    </r>
    <r>
      <rPr>
        <sz val="11"/>
        <color theme="1"/>
        <rFont val="Calibri"/>
        <family val="2"/>
        <scheme val="minor"/>
      </rPr>
      <t xml:space="preserve"> - pletí, zálivka, odstranění odkvetlých a suchých částí rostlin, zastřižení růží, materiál k zazimování, instalace ochrany před mrazem a odstranění ochrany před mrazem, přeprava, odvoz a likvidace biologického odpadu dle platné legislativy</t>
    </r>
  </si>
  <si>
    <t>1. Tvarování živých plotů - tvarovaných</t>
  </si>
  <si>
    <t>2. Tvarování živých plotů - volně rostlých</t>
  </si>
  <si>
    <r>
      <t xml:space="preserve">1. Tvarování živých plotů - tvarovaných </t>
    </r>
    <r>
      <rPr>
        <sz val="11"/>
        <color theme="1"/>
        <rFont val="Calibri"/>
        <family val="2"/>
        <scheme val="minor"/>
      </rPr>
      <t>- Odklizení, odvoz a likvidace biologického odpadu dle platné legislativy. Bezprostřední úklid – tj. do 48 hod.</t>
    </r>
  </si>
  <si>
    <r>
      <t>2. Tvarování živých plotů - volně rostlých</t>
    </r>
    <r>
      <rPr>
        <sz val="11"/>
        <color theme="1"/>
        <rFont val="Calibri"/>
        <family val="2"/>
        <scheme val="minor"/>
      </rPr>
      <t xml:space="preserve"> - Odklizení, odvoz a likvidace biologického odpadu dle platné legislativy. Bezprostřední úklid – tj. do 48 hod.</t>
    </r>
  </si>
  <si>
    <t>Údržba kruhových objezdů, květinových záhonů a mobilních nádob</t>
  </si>
  <si>
    <t>6.3. Jednotlivá zálivka zeleně</t>
  </si>
  <si>
    <t>6.2. Zálivka do vaků</t>
  </si>
  <si>
    <t xml:space="preserve">1.2. Od prům. kmene ve výčetní výšce 130 cm: 11-30 cm </t>
  </si>
  <si>
    <t xml:space="preserve">1.4. Od prům. kmene ve výčetní výšce 130 cm: 51-60 cm </t>
  </si>
  <si>
    <t xml:space="preserve">1.5. Od prům. kmene ve výčetní výšce 130 cm: 61-70 cm </t>
  </si>
  <si>
    <t xml:space="preserve">1.6. Od prům. kmene ve výčetní výšce 130 cm: 71-80 cm </t>
  </si>
  <si>
    <t xml:space="preserve">1.7. Od prům. kmene ve výčetní výšce 130 cm: 81-90 cm </t>
  </si>
  <si>
    <t xml:space="preserve">2.3. Od prům. kmene ve výčetní výšce 130 cm: 51-60 cm </t>
  </si>
  <si>
    <t xml:space="preserve">2.4. Od prům. kmene ve výčetní výšce 130 cm: 61-70 cm </t>
  </si>
  <si>
    <t xml:space="preserve">2.5. Od prům. kmene ve výčetní výšce 130 cm: 71-80 cm </t>
  </si>
  <si>
    <t xml:space="preserve">2.6. Od prům. kmene ve výčetní výšce 130 cm: 81-90 cm </t>
  </si>
  <si>
    <t>2.7. Prům. kmene ve výčetní výšce 130 cm nad: 91 cm</t>
  </si>
  <si>
    <t>1.8. Prům. kmene ve výčetní výšce 130 cm nad: 91 cm</t>
  </si>
  <si>
    <t xml:space="preserve">3.1. Od průměru pařezu 10-20 cm </t>
  </si>
  <si>
    <t xml:space="preserve">3.2. Od průměru pařezu  21-30 cm </t>
  </si>
  <si>
    <t xml:space="preserve">3.3. Od průměru pařezu  31-50 cm </t>
  </si>
  <si>
    <t xml:space="preserve">3.4. Od průměru pařezu  51-70 cm </t>
  </si>
  <si>
    <t xml:space="preserve">3.5. Od průměru pařezu 71-90 cm </t>
  </si>
  <si>
    <t xml:space="preserve">3.6. Od průměru pařezu 91-100 cm </t>
  </si>
  <si>
    <t xml:space="preserve">3.7. Od průměru pařezu 101-110 cm </t>
  </si>
  <si>
    <t xml:space="preserve">3.8. Od průměru pařezu 111-120 cm </t>
  </si>
  <si>
    <t>3.9. Průměr pařezu nad 121 cm</t>
  </si>
  <si>
    <t>m3</t>
  </si>
  <si>
    <t>cena/ ks</t>
  </si>
  <si>
    <t>2.1. Senecio, Begonie, Lobelie, Cinerarie, Petunie, Ageratum, Tagetes, Coleus, Gazánie, Viola wittrockiana, Surfinie, Batáty, Cany, Jiřiny, Fuchsie, Pelargonie, Erica carnea a jiné obdobného charakteru.</t>
  </si>
  <si>
    <t>t</t>
  </si>
  <si>
    <t xml:space="preserve">Všechny položky uvedené dále jsou včetně dopravy po katastru města Valašské Meziříčí. </t>
  </si>
  <si>
    <r>
      <t xml:space="preserve">4.2. Sběr listí </t>
    </r>
    <r>
      <rPr>
        <i/>
        <sz val="9"/>
        <color theme="1"/>
        <rFont val="Calibri"/>
        <family val="2"/>
        <scheme val="minor"/>
      </rPr>
      <t xml:space="preserve">- sbíraní sekacími stroji, odvozem a likvidací biologického odpadu dle platné legislativy. </t>
    </r>
  </si>
  <si>
    <t>4.2. Ořezy a ošetření stromů</t>
  </si>
  <si>
    <r>
      <t xml:space="preserve">4.1. Výchovný řez stromů - </t>
    </r>
    <r>
      <rPr>
        <i/>
        <sz val="9"/>
        <color theme="1"/>
        <rFont val="Calibri"/>
        <family val="2"/>
        <scheme val="minor"/>
      </rPr>
      <t>cca do 10 let věku</t>
    </r>
  </si>
  <si>
    <r>
      <t>4.1. Výchovný řez - řez u mladých stromů do cca</t>
    </r>
    <r>
      <rPr>
        <sz val="11"/>
        <rFont val="Calibri"/>
        <family val="2"/>
        <scheme val="minor"/>
      </rPr>
      <t xml:space="preserve"> 10 let jejich věku. Podpoření tvaru koruny (typický pro daný druh či kultivar). Průběžně zajistit opravu, ukotvení a povolování úvazků stromů.</t>
    </r>
  </si>
  <si>
    <r>
      <rPr>
        <b/>
        <sz val="11"/>
        <rFont val="Calibri"/>
        <family val="2"/>
        <scheme val="minor"/>
      </rPr>
      <t>4.2. Ořezy a ošetření stromů</t>
    </r>
    <r>
      <rPr>
        <sz val="11"/>
        <rFont val="Calibri"/>
        <family val="2"/>
        <scheme val="minor"/>
      </rPr>
      <t xml:space="preserve"> - V době vegetačního klidu, zakrácení kosterních větví (do průměru 10 cm) stromů 3. a 4. řádu tak, aby nezasahovaly do oken a fasád domů a rovněž tak, aby nebránily průjezdnému a průchozímu profilu. Odstraňování suchých, polámaných nebo jinak poškozených větví ze stromů, odborné začištění a ošetření rány, jejich odvoz a uložení na skládku. Ořezy větví zasahujících do trakčního, telekomunikačního a elektrického vedení. Neprodleně hlásit objednateli havarijní stavy dřevin, včetně suchých stromů. Odklizení, odvoz a likvidace biologického odpadu dle platné legislativy. Bezprostřední úklid – tj. do 48 hod.</t>
    </r>
  </si>
  <si>
    <t>1. 1. Výsadba rostlinného materiálu, specifikace dle bodu 2.</t>
  </si>
  <si>
    <t>3.1.2. zálivka</t>
  </si>
  <si>
    <t>3.2.2. zálivka</t>
  </si>
  <si>
    <t>3.3.2. zálivka</t>
  </si>
  <si>
    <r>
      <rPr>
        <b/>
        <sz val="11"/>
        <color theme="1"/>
        <rFont val="Calibri"/>
        <family val="2"/>
        <scheme val="minor"/>
      </rPr>
      <t xml:space="preserve">3.4. Kosení krajnic podél cyklostezky </t>
    </r>
    <r>
      <rPr>
        <sz val="11"/>
        <color theme="1"/>
        <rFont val="Calibri"/>
        <family val="2"/>
        <scheme val="minor"/>
      </rPr>
      <t xml:space="preserve">-  </t>
    </r>
    <r>
      <rPr>
        <b/>
        <sz val="11"/>
        <color theme="1"/>
        <rFont val="Calibri"/>
        <family val="2"/>
        <scheme val="minor"/>
      </rPr>
      <t>Jedná se o úsek 8 250 m na katastru města - seč po obou stranách v šíři 2 m.</t>
    </r>
    <r>
      <rPr>
        <sz val="11"/>
        <color theme="1"/>
        <rFont val="Calibri"/>
        <family val="2"/>
        <scheme val="minor"/>
      </rPr>
      <t xml:space="preserve"> Při provádění kosení je zhotovitel povinen provést - obsečení keřových skupin, stromů; bezprostřední úklid komunikací od trávy znečištěné vlivem kosení.</t>
    </r>
  </si>
  <si>
    <t>Tvarování, ořez keřů a stromů</t>
  </si>
  <si>
    <t>1.2. Štěpkování (platí i pro větve stromů)</t>
  </si>
  <si>
    <t>motohodina</t>
  </si>
  <si>
    <t>CELKEM - TVAROVÁNÍ, OŘEZ KEŘŮ A STROMŮ</t>
  </si>
  <si>
    <t xml:space="preserve">Všechen biologický odpad který vznikne činností v rámci smlouvy musí být ze všech veřejných ploch odstraněn do 48 hod. </t>
  </si>
  <si>
    <r>
      <t>Poskytovatel zahájí poskytování služeb do 96 hodin od obdržení objednávky (emailem, písemně, pasportem)</t>
    </r>
    <r>
      <rPr>
        <b/>
        <sz val="12"/>
        <color rgb="FF000000"/>
        <rFont val="Calibri"/>
        <family val="2"/>
        <scheme val="minor"/>
      </rPr>
      <t>, v případě havárie, kde hrozí nebezpečí úrazu osob a škody na majetku zahájí provádění díla do 2 hodin.</t>
    </r>
  </si>
  <si>
    <r>
      <rPr>
        <b/>
        <sz val="11"/>
        <color theme="1"/>
        <rFont val="Calibri"/>
        <family val="2"/>
        <scheme val="minor"/>
      </rPr>
      <t>4.1. Vyhrabávání trávníkových ploch -</t>
    </r>
    <r>
      <rPr>
        <sz val="11"/>
        <color theme="1"/>
        <rFont val="Calibri"/>
        <family val="2"/>
        <scheme val="minor"/>
      </rPr>
      <t xml:space="preserve"> vyhrabání od různých nečistot a listí, práce bude zahájena a prováděna v závislosti na klimatických podmínkách (tání sněhu, podmáčení plochy) a před rajónovou očistou, doba provádění těchto prací činí max. 10 pracovních dnů.</t>
    </r>
  </si>
  <si>
    <t>4. Vyhrabávání trávníkových ploch a sběr listí</t>
  </si>
  <si>
    <r>
      <t xml:space="preserve">4.1. Vyhrabávání trávníkových ploch </t>
    </r>
    <r>
      <rPr>
        <i/>
        <sz val="9"/>
        <color theme="1"/>
        <rFont val="Calibri"/>
        <family val="2"/>
        <scheme val="minor"/>
      </rPr>
      <t>- vyhrabání, mimo keřové skupiny, odvoz a likvidace odpadu dle platné legislativy</t>
    </r>
  </si>
  <si>
    <t>3.1. Listnaté - tvarovací řez</t>
  </si>
  <si>
    <t>3.2. Listnaté - řez u země</t>
  </si>
  <si>
    <r>
      <t xml:space="preserve">3. Tvarování a ořez ostatních keřů </t>
    </r>
    <r>
      <rPr>
        <sz val="11"/>
        <color theme="1"/>
        <rFont val="Calibri"/>
        <family val="2"/>
        <scheme val="minor"/>
      </rPr>
      <t xml:space="preserve">- Odklizení, odvoz a likvidace biologického odpadu dle platné legislativy. Bezprostřední úklid – tj. do 48 hod. Celkové množství ostatních keřů (skupiny keřů v podrostu stromů, solitérní keře, skupiny keřů, pokryvné výsadby keřů) je 126 000m2 a 2100 ks solitérních keřů, roční objem prací je uveden v položkovém rozpočtu.  Jedná se o keře různé výšky a šířky. </t>
    </r>
  </si>
  <si>
    <r>
      <rPr>
        <b/>
        <sz val="11"/>
        <color theme="1"/>
        <rFont val="Calibri"/>
        <family val="2"/>
        <scheme val="minor"/>
      </rPr>
      <t>3. Frézování pařezů</t>
    </r>
    <r>
      <rPr>
        <sz val="11"/>
        <color theme="1"/>
        <rFont val="Calibri"/>
        <family val="2"/>
        <scheme val="minor"/>
      </rPr>
      <t xml:space="preserve"> -  Frézování pod povrch (do 10 cm) + odstranění kořenových náběhů. Odklizení, odvoz a likvidace dřevního odpadu dle platné legislativy. Jemné terénní úpravy v místě frézování. Bezprostřední úklid – tj. do 48 hod.</t>
    </r>
  </si>
  <si>
    <r>
      <rPr>
        <sz val="11"/>
        <color theme="1"/>
        <rFont val="Calibri"/>
        <family val="2"/>
        <scheme val="minor"/>
      </rPr>
      <t xml:space="preserve">Nakládání s dřevní hmotou bude dle </t>
    </r>
    <r>
      <rPr>
        <b/>
        <sz val="11"/>
        <color theme="1"/>
        <rFont val="Calibri"/>
        <family val="2"/>
        <scheme val="minor"/>
      </rPr>
      <t>"Systému náležité péče"</t>
    </r>
    <r>
      <rPr>
        <sz val="11"/>
        <color theme="1"/>
        <rFont val="Calibri"/>
        <family val="2"/>
        <scheme val="minor"/>
      </rPr>
      <t xml:space="preserve">. </t>
    </r>
  </si>
  <si>
    <t>odstranění odkvetlých a suchých částí trvalek</t>
  </si>
  <si>
    <r>
      <t xml:space="preserve">3.3.3. zastřižení, zazimování a odzimování keřů </t>
    </r>
    <r>
      <rPr>
        <i/>
        <sz val="9"/>
        <color theme="1"/>
        <rFont val="Calibri"/>
        <family val="2"/>
        <scheme val="minor"/>
      </rPr>
      <t xml:space="preserve">- instalace ochrany před mrazem (zakrytí chvojím) a následné odstranění ochrany  </t>
    </r>
  </si>
  <si>
    <r>
      <rPr>
        <b/>
        <sz val="11"/>
        <color theme="1"/>
        <rFont val="Calibri"/>
        <family val="2"/>
        <scheme val="minor"/>
      </rPr>
      <t xml:space="preserve">4.2. Sběr listí - </t>
    </r>
    <r>
      <rPr>
        <sz val="11"/>
        <color theme="1"/>
        <rFont val="Calibri"/>
        <family val="2"/>
        <scheme val="minor"/>
      </rPr>
      <t>sbírání listí sekacími stroji, práce bude zahájena a prováděna v závislosti na klimatických podmínkách - po spadu listí (listopad - prosinec) - přesný termín vždy předem odsouhlasit se objednatelem.</t>
    </r>
  </si>
  <si>
    <r>
      <rPr>
        <b/>
        <sz val="11"/>
        <color theme="1"/>
        <rFont val="Calibri"/>
        <family val="2"/>
        <scheme val="minor"/>
      </rPr>
      <t xml:space="preserve">6.3. Jednotlivá zálivka zeleně </t>
    </r>
    <r>
      <rPr>
        <sz val="11"/>
        <color theme="1"/>
        <rFont val="Calibri"/>
        <family val="2"/>
        <scheme val="minor"/>
      </rPr>
      <t>- Kompletní zajištění zálivky na volných záhonech, v mobilních nádobách, kruhových objezdech, stromů a keřů. Přesný termín bude vždy předem odsouhlaseny se objednatelem.</t>
    </r>
  </si>
  <si>
    <r>
      <rPr>
        <b/>
        <sz val="11"/>
        <color theme="1"/>
        <rFont val="Calibri"/>
        <family val="2"/>
        <scheme val="minor"/>
      </rPr>
      <t>6.2. Zálivka do vaků</t>
    </r>
    <r>
      <rPr>
        <sz val="11"/>
        <color theme="1"/>
        <rFont val="Calibri"/>
        <family val="2"/>
        <scheme val="minor"/>
      </rPr>
      <t xml:space="preserve"> - průběžným doplňováním vodou, maximální četnost doplnění vody do vaků je 10x za rok. Přesný termín doplnění vody do vaků, bude předem odsouhlasen se objednatelem.</t>
    </r>
  </si>
  <si>
    <r>
      <t xml:space="preserve">2.3. Obsekávání chodníků </t>
    </r>
    <r>
      <rPr>
        <sz val="9"/>
        <color theme="1"/>
        <rFont val="Calibri"/>
        <family val="2"/>
        <scheme val="minor"/>
      </rPr>
      <t xml:space="preserve">- </t>
    </r>
    <r>
      <rPr>
        <i/>
        <sz val="9"/>
        <color theme="1"/>
        <rFont val="Calibri"/>
        <family val="2"/>
        <scheme val="minor"/>
      </rPr>
      <t>podél silničních a chodníkových obrubníků vč. úklidu, odvozu a likvidace biologického odpadu dle platné legislativy</t>
    </r>
  </si>
  <si>
    <r>
      <rPr>
        <b/>
        <sz val="11"/>
        <rFont val="Calibri"/>
        <family val="2"/>
        <scheme val="minor"/>
      </rPr>
      <t xml:space="preserve">1. Kosení trávníkových ploch </t>
    </r>
    <r>
      <rPr>
        <sz val="11"/>
        <rFont val="Calibri"/>
        <family val="2"/>
        <scheme val="minor"/>
      </rPr>
      <t>- součástí výhrabky je i odstranění běžného odpadu nacházejícího se v trávníkových plochách (papíry, igelitové obaly apod.); při provádění kosení je zhotovitel dále povinen provést - obsečení keřových skupin, stromů, laviček, dětských zařízení a ostatního mobiliáře; bezprostřední úklid komunikací od trávy znečištěné vlivem kosení, bezprostřední úklid hromádek trávy vzniklé po kosení – tj. do 48 hod; Průběžný sběr spadlých větví z trávníkových ploch a komunikací – tzn. při provádění jiné činnosti a nebo základě upozornění objednatele. Výška trávníku po kosení 5-7 cm, případná změna bude předem odsouhlasena s objednatelem.</t>
    </r>
  </si>
  <si>
    <r>
      <rPr>
        <b/>
        <sz val="11"/>
        <rFont val="Calibri"/>
        <family val="2"/>
        <scheme val="minor"/>
      </rPr>
      <t>2.1. Kosení travnatých ploch křovinořezy</t>
    </r>
    <r>
      <rPr>
        <sz val="11"/>
        <rFont val="Calibri"/>
        <family val="2"/>
        <scheme val="minor"/>
      </rPr>
      <t xml:space="preserve"> -  se sběrem travní hmoty, s obsečením, vyhrabáním, odvozem a likvidací biologického odpadu dle platné legislativy. Jedná se o seče s křovinořezy v rovině a ve svahu 1:1, 1:2. Výška trávníku po kosení 5-7 cm, případná změna bude předem odsouhlasena s objednatelem.</t>
    </r>
  </si>
  <si>
    <r>
      <rPr>
        <b/>
        <sz val="11"/>
        <rFont val="Calibri"/>
        <family val="2"/>
        <scheme val="minor"/>
      </rPr>
      <t>2.2. Kosení travnatých ploch křovinořezy</t>
    </r>
    <r>
      <rPr>
        <sz val="11"/>
        <rFont val="Calibri"/>
        <family val="2"/>
        <scheme val="minor"/>
      </rPr>
      <t xml:space="preserve"> - s obsečením, bez sběru travní hmoty. Jedná se o seče s křovinořezy v rovině a ve svahu 1:1, 1:2.  Výška trávníku po kosení 5-7 cm, případná změna bude předem odsouhlasena s objednatelem.</t>
    </r>
  </si>
  <si>
    <r>
      <rPr>
        <b/>
        <sz val="11"/>
        <rFont val="Calibri"/>
        <family val="2"/>
        <scheme val="minor"/>
      </rPr>
      <t xml:space="preserve">2.3. Obsekávání chodníků </t>
    </r>
    <r>
      <rPr>
        <sz val="11"/>
        <rFont val="Calibri"/>
        <family val="2"/>
        <scheme val="minor"/>
      </rPr>
      <t>- Jedná se o spáry mezi silniční obrubníkem a povrchem komunikace nebo chodníkovým obrubníkem a dlažbou (šíře cca 1 cm)</t>
    </r>
  </si>
  <si>
    <r>
      <t xml:space="preserve">3.3. Kosení příkop - Jedná se o úsek 3 125 m na katastru města - seč po obou stranách v šíři 2 m </t>
    </r>
    <r>
      <rPr>
        <sz val="11"/>
        <rFont val="Calibri"/>
        <family val="2"/>
        <scheme val="minor"/>
      </rPr>
      <t xml:space="preserve">(ulice: Šafaříkova, Nad tratí, Potůčky, Na Potůčkách, Palackého, Kouty, 40. pluku, M. Alše). Při provádění kosení je zhotovitel povinen provést - obsečení keřových skupin, stromů. Bezprostřední úklid komunikací od trávy znečištěné vlivem kosení. </t>
    </r>
  </si>
  <si>
    <r>
      <rPr>
        <b/>
        <sz val="11"/>
        <color theme="1"/>
        <rFont val="Calibri"/>
        <family val="2"/>
        <scheme val="minor"/>
      </rPr>
      <t>3.5.1 - Kosení v areálu bývalých kasáren - discgolfové hřiště</t>
    </r>
    <r>
      <rPr>
        <sz val="11"/>
        <color theme="1"/>
        <rFont val="Calibri"/>
        <family val="2"/>
        <scheme val="minor"/>
      </rPr>
      <t xml:space="preserve"> – seč ploch faieway 6 sečí ročně sekačem, seč louky a ostatních ploch traktorovým sekačem 4 seče ročně; s částečným obsečením (discgolfových košů, keřových skupin, stromů). Výška trávníku po kosení 5-7 cm, případná změna bude předem odsouhlasena s objednatelem.</t>
    </r>
  </si>
  <si>
    <r>
      <rPr>
        <b/>
        <sz val="11"/>
        <color theme="1"/>
        <rFont val="Calibri"/>
        <family val="2"/>
        <scheme val="minor"/>
      </rPr>
      <t>6.1. Instalace vaků -</t>
    </r>
    <r>
      <rPr>
        <sz val="11"/>
        <color theme="1"/>
        <rFont val="Calibri"/>
        <family val="2"/>
        <scheme val="minor"/>
      </rPr>
      <t xml:space="preserve"> - Kompletní zajištění zálivky pomocí zavlažovacích vaků, včetně prací spojených s jejich dovozem, instalací, naplněním vodou, odvozem a uskladněním před zimním obdobím. Vaky budou předány objednatelem poskytovateli a uskladněny u poskytovatele. Vaky před uskladněním budou ošetřeny dle pokynů výrobce. </t>
    </r>
  </si>
  <si>
    <r>
      <rPr>
        <b/>
        <sz val="11"/>
        <color theme="1"/>
        <rFont val="Calibri"/>
        <family val="2"/>
        <scheme val="minor"/>
      </rPr>
      <t>1. Výsadba kruhových objezdů, květ. záhonů a mobilních nádob</t>
    </r>
    <r>
      <rPr>
        <sz val="11"/>
        <color theme="1"/>
        <rFont val="Calibri"/>
        <family val="2"/>
        <scheme val="minor"/>
      </rPr>
      <t xml:space="preserve"> - - příprava záhonu a mobilních nádob (urovnání + dodání substrátu), výsadba rostl. materiálu, hnojivo, ošetření, zálivka, přeprava - následná likvidace biologického odpadu dle platné legislativy, včetně všech prací spojených s jejich dovozem, instalací, odvozem a uskladněním před zimním obdobím. Mobilní nádoby budou předány objednatelem poskytovateli a uskladněny u poskytovatele. </t>
    </r>
  </si>
  <si>
    <r>
      <t>1.1. Likvidace dřevní hmoty -</t>
    </r>
    <r>
      <rPr>
        <i/>
        <sz val="9"/>
        <color theme="1"/>
        <rFont val="Calibri"/>
        <family val="2"/>
        <scheme val="minor"/>
      </rPr>
      <t xml:space="preserve"> jedná se o nachystané hromádky z areálu v majetku města. </t>
    </r>
  </si>
  <si>
    <r>
      <t>3.1. Mulčování zemědělských ploch -</t>
    </r>
    <r>
      <rPr>
        <i/>
        <sz val="9"/>
        <color theme="1"/>
        <rFont val="Calibri"/>
        <family val="2"/>
        <scheme val="minor"/>
      </rPr>
      <t xml:space="preserve"> bez sběru travní hmoty</t>
    </r>
  </si>
  <si>
    <r>
      <t>3.2. Mulčování s částečným obsečením křovinořezy -</t>
    </r>
    <r>
      <rPr>
        <i/>
        <sz val="9"/>
        <color theme="1"/>
        <rFont val="Calibri"/>
        <family val="2"/>
        <scheme val="minor"/>
      </rPr>
      <t xml:space="preserve"> obsečení stromů a krajnic,  bez sběru travní hmoty</t>
    </r>
  </si>
  <si>
    <r>
      <t xml:space="preserve">3.3. Kosení příkop </t>
    </r>
    <r>
      <rPr>
        <i/>
        <sz val="9"/>
        <color theme="1"/>
        <rFont val="Calibri"/>
        <family val="2"/>
        <scheme val="minor"/>
      </rPr>
      <t>- ulice - Šafaříkova, Nad tratí, Potůčky, Na Potůčkách, Palackého, Kouty, 40. pluku, M. Alše.  Bez sběru travní hmoty</t>
    </r>
  </si>
  <si>
    <r>
      <t>3.4. Kosení krajnic podél cyklostezky -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bez sběru travní hmoty</t>
    </r>
  </si>
  <si>
    <r>
      <t xml:space="preserve">3.5.3. Kosení areálu bývalých kasáren - ostatní plochy </t>
    </r>
    <r>
      <rPr>
        <i/>
        <sz val="9"/>
        <color theme="1"/>
        <rFont val="Calibri"/>
        <family val="2"/>
        <scheme val="minor"/>
      </rPr>
      <t>- s obsečením, vyhrabáním, odvozem a likvidací biologického odpadu dle platné legislativy.</t>
    </r>
  </si>
  <si>
    <r>
      <t>3.5.1. Kosení areálu bývalých kasáren</t>
    </r>
    <r>
      <rPr>
        <i/>
        <sz val="9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discgolfové hřiště - Faieway -</t>
    </r>
    <r>
      <rPr>
        <i/>
        <sz val="9"/>
        <color theme="1"/>
        <rFont val="Calibri"/>
        <family val="2"/>
        <scheme val="minor"/>
      </rPr>
      <t xml:space="preserve"> s obsečením, vyhrabáním, odvozem a likvidací biologického odpadu dle platné legislativy - viz. mapová příloha </t>
    </r>
  </si>
  <si>
    <r>
      <t xml:space="preserve">2.2. Kosení travnatých ploch křovinořezy - </t>
    </r>
    <r>
      <rPr>
        <i/>
        <sz val="9"/>
        <color theme="1"/>
        <rFont val="Calibri"/>
        <family val="2"/>
        <scheme val="minor"/>
      </rPr>
      <t xml:space="preserve">s obsečením, bez sběru travní hmoty </t>
    </r>
  </si>
  <si>
    <r>
      <t>3.5.2. Kosení areálu bývalých kasáren - discgolfové hřiště - louka -</t>
    </r>
    <r>
      <rPr>
        <i/>
        <sz val="9"/>
        <color theme="1"/>
        <rFont val="Calibri"/>
        <family val="2"/>
        <scheme val="minor"/>
      </rPr>
      <t xml:space="preserve"> s obsečením, bez sběru travní hmoty  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viz. mapová příloha</t>
    </r>
  </si>
  <si>
    <r>
      <t xml:space="preserve">2.1. Kosení travnatých ploch křovinořezy - </t>
    </r>
    <r>
      <rPr>
        <i/>
        <sz val="9"/>
        <color theme="1"/>
        <rFont val="Calibri"/>
        <family val="2"/>
        <scheme val="minor"/>
      </rPr>
      <t>se sběrem travní hmoty, s obsečením, vyhrabáním, odvozem a likvidací biologického odpadu dle platné legislativy</t>
    </r>
  </si>
  <si>
    <t>Příloha číslo 3 - 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</si>
</sst>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/>
    </xf>
    <xf numFmtId="0" fontId="0" fillId="0" borderId="0" xfId="0" applyFill="1"/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/>
    <xf numFmtId="3" fontId="0" fillId="0" borderId="2" xfId="0" applyNumberForma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vertical="center"/>
    </xf>
    <xf numFmtId="0" fontId="12" fillId="0" borderId="0" xfId="0" applyFont="1"/>
    <xf numFmtId="0" fontId="0" fillId="0" borderId="1" xfId="0" applyFill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3" fontId="0" fillId="0" borderId="1" xfId="0" applyNumberForma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right" vertical="center"/>
    </xf>
    <xf numFmtId="3" fontId="0" fillId="3" borderId="2" xfId="0" applyNumberFormat="1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0" fontId="0" fillId="3" borderId="2" xfId="0" applyFill="1" applyBorder="1" applyAlignment="1">
      <alignment vertical="center"/>
    </xf>
    <xf numFmtId="3" fontId="0" fillId="0" borderId="3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Fill="1"/>
    <xf numFmtId="3" fontId="0" fillId="0" borderId="0" xfId="0" applyNumberFormat="1"/>
    <xf numFmtId="0" fontId="0" fillId="2" borderId="12" xfId="0" applyFont="1" applyFill="1" applyBorder="1" applyAlignment="1">
      <alignment horizontal="center" vertical="center"/>
    </xf>
    <xf numFmtId="0" fontId="16" fillId="0" borderId="0" xfId="0" applyFont="1"/>
    <xf numFmtId="3" fontId="0" fillId="0" borderId="0" xfId="0" applyNumberFormat="1" applyFill="1"/>
    <xf numFmtId="3" fontId="0" fillId="2" borderId="4" xfId="0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7" xfId="0" applyNumberFormat="1" applyFill="1" applyBorder="1" applyAlignment="1">
      <alignment horizontal="right" vertical="center"/>
    </xf>
    <xf numFmtId="3" fontId="0" fillId="0" borderId="8" xfId="0" applyNumberFormat="1" applyFill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0" fillId="2" borderId="14" xfId="0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0" fontId="2" fillId="2" borderId="14" xfId="0" applyFont="1" applyFill="1" applyBorder="1" applyAlignment="1">
      <alignment vertical="center"/>
    </xf>
    <xf numFmtId="0" fontId="0" fillId="2" borderId="16" xfId="0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vertical="center" wrapText="1"/>
    </xf>
    <xf numFmtId="0" fontId="20" fillId="5" borderId="5" xfId="0" applyFont="1" applyFill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3" fontId="0" fillId="0" borderId="3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3" fontId="0" fillId="2" borderId="4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8" xfId="0" applyNumberFormat="1" applyFill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0" fillId="0" borderId="3" xfId="0" applyNumberFormat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0" fillId="0" borderId="6" xfId="0" applyNumberFormat="1" applyFill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 wrapText="1"/>
    </xf>
    <xf numFmtId="3" fontId="0" fillId="3" borderId="1" xfId="0" applyNumberFormat="1" applyFont="1" applyFill="1" applyBorder="1" applyAlignment="1">
      <alignment horizontal="right" vertical="center"/>
    </xf>
    <xf numFmtId="3" fontId="2" fillId="3" borderId="7" xfId="0" applyNumberFormat="1" applyFont="1" applyFill="1" applyBorder="1" applyAlignment="1">
      <alignment horizontal="right" vertical="center"/>
    </xf>
    <xf numFmtId="3" fontId="0" fillId="3" borderId="1" xfId="0" applyNumberForma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3" fontId="0" fillId="3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0" fontId="20" fillId="0" borderId="18" xfId="0" applyFont="1" applyFill="1" applyBorder="1" applyAlignment="1">
      <alignment vertical="center" wrapText="1"/>
    </xf>
    <xf numFmtId="4" fontId="20" fillId="0" borderId="18" xfId="0" applyNumberFormat="1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0" fontId="21" fillId="0" borderId="0" xfId="0" applyFont="1" applyBorder="1" applyAlignment="1">
      <alignment/>
    </xf>
    <xf numFmtId="0" fontId="17" fillId="0" borderId="0" xfId="0" applyFont="1" applyFill="1" applyBorder="1"/>
    <xf numFmtId="4" fontId="17" fillId="0" borderId="0" xfId="0" applyNumberFormat="1" applyFont="1" applyFill="1" applyBorder="1"/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/>
    </xf>
    <xf numFmtId="4" fontId="16" fillId="0" borderId="2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vertical="center" wrapText="1"/>
    </xf>
    <xf numFmtId="4" fontId="16" fillId="0" borderId="21" xfId="0" applyNumberFormat="1" applyFont="1" applyBorder="1" applyAlignment="1">
      <alignment horizontal="right" vertical="center"/>
    </xf>
    <xf numFmtId="4" fontId="17" fillId="5" borderId="4" xfId="0" applyNumberFormat="1" applyFont="1" applyFill="1" applyBorder="1"/>
    <xf numFmtId="3" fontId="4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/>
    </xf>
    <xf numFmtId="0" fontId="17" fillId="5" borderId="4" xfId="0" applyFont="1" applyFill="1" applyBorder="1"/>
    <xf numFmtId="0" fontId="16" fillId="0" borderId="22" xfId="0" applyFont="1" applyBorder="1" applyAlignment="1">
      <alignment vertical="center" wrapText="1"/>
    </xf>
    <xf numFmtId="3" fontId="0" fillId="0" borderId="8" xfId="0" applyNumberFormat="1" applyFill="1" applyBorder="1" applyAlignment="1">
      <alignment horizontal="right" vertical="center"/>
    </xf>
    <xf numFmtId="4" fontId="0" fillId="0" borderId="7" xfId="0" applyNumberForma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 vertical="center"/>
    </xf>
    <xf numFmtId="0" fontId="20" fillId="5" borderId="24" xfId="0" applyFont="1" applyFill="1" applyBorder="1" applyAlignment="1">
      <alignment vertical="center" wrapText="1"/>
    </xf>
    <xf numFmtId="0" fontId="0" fillId="0" borderId="25" xfId="0" applyFill="1" applyBorder="1" applyAlignment="1">
      <alignment horizontal="right" vertical="center"/>
    </xf>
    <xf numFmtId="164" fontId="4" fillId="0" borderId="25" xfId="0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3" fontId="0" fillId="0" borderId="23" xfId="0" applyNumberFormat="1" applyFill="1" applyBorder="1" applyAlignment="1">
      <alignment horizontal="right" vertical="center"/>
    </xf>
    <xf numFmtId="4" fontId="0" fillId="0" borderId="26" xfId="0" applyNumberForma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4" fontId="0" fillId="0" borderId="17" xfId="0" applyNumberFormat="1" applyFill="1" applyBorder="1" applyAlignment="1">
      <alignment horizontal="right" vertical="center"/>
    </xf>
    <xf numFmtId="4" fontId="0" fillId="0" borderId="27" xfId="0" applyNumberFormat="1" applyFill="1" applyBorder="1" applyAlignment="1">
      <alignment horizontal="right" vertical="center"/>
    </xf>
    <xf numFmtId="164" fontId="4" fillId="0" borderId="17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vertical="center" wrapText="1"/>
    </xf>
    <xf numFmtId="4" fontId="16" fillId="0" borderId="27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7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wrapText="1"/>
    </xf>
    <xf numFmtId="0" fontId="8" fillId="0" borderId="0" xfId="0" applyFont="1" applyAlignment="1">
      <alignment horizontal="justify" vertical="center" wrapText="1"/>
    </xf>
    <xf numFmtId="4" fontId="19" fillId="4" borderId="17" xfId="0" applyNumberFormat="1" applyFont="1" applyFill="1" applyBorder="1" applyAlignment="1">
      <alignment horizontal="right" vertical="center"/>
    </xf>
    <xf numFmtId="0" fontId="19" fillId="4" borderId="17" xfId="0" applyFont="1" applyFill="1" applyBorder="1" applyAlignment="1">
      <alignment horizontal="right" vertical="center"/>
    </xf>
    <xf numFmtId="4" fontId="20" fillId="5" borderId="5" xfId="0" applyNumberFormat="1" applyFont="1" applyFill="1" applyBorder="1" applyAlignment="1">
      <alignment horizontal="right" vertical="center"/>
    </xf>
    <xf numFmtId="0" fontId="20" fillId="5" borderId="9" xfId="0" applyFont="1" applyFill="1" applyBorder="1" applyAlignment="1">
      <alignment horizontal="right" vertical="center"/>
    </xf>
    <xf numFmtId="0" fontId="20" fillId="5" borderId="29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4" fontId="19" fillId="5" borderId="30" xfId="0" applyNumberFormat="1" applyFont="1" applyFill="1" applyBorder="1" applyAlignment="1">
      <alignment horizontal="right" vertical="center"/>
    </xf>
    <xf numFmtId="0" fontId="19" fillId="5" borderId="30" xfId="0" applyFont="1" applyFill="1" applyBorder="1" applyAlignment="1">
      <alignment horizontal="right" vertical="center"/>
    </xf>
    <xf numFmtId="0" fontId="19" fillId="5" borderId="31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 topLeftCell="A1">
      <selection activeCell="A1" sqref="A1:B1"/>
    </sheetView>
  </sheetViews>
  <sheetFormatPr defaultColWidth="9.140625" defaultRowHeight="15"/>
  <cols>
    <col min="1" max="1" width="93.00390625" style="0" customWidth="1"/>
    <col min="2" max="2" width="31.00390625" style="0" customWidth="1"/>
  </cols>
  <sheetData>
    <row r="1" spans="1:2" ht="36">
      <c r="A1" s="156" t="s">
        <v>146</v>
      </c>
      <c r="B1" s="157"/>
    </row>
    <row r="2" spans="1:2" ht="27" thickBot="1">
      <c r="A2" s="72"/>
      <c r="B2" s="72"/>
    </row>
    <row r="3" spans="1:2" ht="27" thickBot="1">
      <c r="A3" s="121"/>
      <c r="B3" s="122" t="s">
        <v>31</v>
      </c>
    </row>
    <row r="4" spans="1:2" ht="26.25">
      <c r="A4" s="123" t="s">
        <v>33</v>
      </c>
      <c r="B4" s="124">
        <f>'Travnaté plochy'!B25:G25</f>
        <v>0</v>
      </c>
    </row>
    <row r="5" spans="1:2" ht="26.25">
      <c r="A5" s="125" t="s">
        <v>108</v>
      </c>
      <c r="B5" s="126">
        <f>'Tvarování, ořez keřů a stromů'!B29:G29</f>
        <v>0</v>
      </c>
    </row>
    <row r="6" spans="1:2" ht="26.25">
      <c r="A6" s="125" t="s">
        <v>9</v>
      </c>
      <c r="B6" s="126">
        <f>'Kácení stromů'!B32:G32</f>
        <v>0</v>
      </c>
    </row>
    <row r="7" spans="1:2" ht="52.5">
      <c r="A7" s="125" t="s">
        <v>70</v>
      </c>
      <c r="B7" s="126">
        <f>'Kruhové objezdy, květinové záho'!B21:G21</f>
        <v>0</v>
      </c>
    </row>
    <row r="8" spans="1:2" ht="27" thickBot="1">
      <c r="A8" s="133" t="s">
        <v>58</v>
      </c>
      <c r="B8" s="152">
        <f>'Ostatní práce'!B5:G5</f>
        <v>0</v>
      </c>
    </row>
    <row r="9" spans="1:2" ht="27" thickBot="1">
      <c r="A9" s="132" t="s">
        <v>32</v>
      </c>
      <c r="B9" s="127">
        <f>SUM(B4:B8)</f>
        <v>0</v>
      </c>
    </row>
    <row r="10" spans="1:2" ht="20.1" customHeight="1">
      <c r="A10" s="119"/>
      <c r="B10" s="120"/>
    </row>
    <row r="11" spans="1:7" ht="18.75">
      <c r="A11" s="154" t="s">
        <v>52</v>
      </c>
      <c r="B11" s="155"/>
      <c r="C11" s="118"/>
      <c r="D11" s="118"/>
      <c r="E11" s="118"/>
      <c r="F11" s="118"/>
      <c r="G11" s="118"/>
    </row>
    <row r="12" spans="1:2" ht="20.1" customHeight="1">
      <c r="A12" s="72"/>
      <c r="B12" s="72"/>
    </row>
    <row r="13" spans="1:2" ht="36.75" customHeight="1">
      <c r="A13" s="153" t="s">
        <v>113</v>
      </c>
      <c r="B13" s="153"/>
    </row>
    <row r="14" spans="1:2" ht="20.1" customHeight="1">
      <c r="A14" s="72"/>
      <c r="B14" s="72"/>
    </row>
    <row r="15" spans="1:2" ht="15.75">
      <c r="A15" s="158" t="s">
        <v>97</v>
      </c>
      <c r="B15" s="158"/>
    </row>
    <row r="16" ht="20.1" customHeight="1"/>
    <row r="17" spans="1:2" ht="18" customHeight="1">
      <c r="A17" s="153" t="s">
        <v>112</v>
      </c>
      <c r="B17" s="153"/>
    </row>
  </sheetData>
  <mergeCells count="5">
    <mergeCell ref="A13:B13"/>
    <mergeCell ref="A11:B11"/>
    <mergeCell ref="A1:B1"/>
    <mergeCell ref="A17:B17"/>
    <mergeCell ref="A15:B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="115" zoomScaleNormal="115" workbookViewId="0" topLeftCell="A1">
      <selection activeCell="H9" sqref="H9"/>
    </sheetView>
  </sheetViews>
  <sheetFormatPr defaultColWidth="9.140625" defaultRowHeight="15"/>
  <cols>
    <col min="1" max="1" width="47.7109375" style="0" customWidth="1"/>
    <col min="2" max="2" width="9.28125" style="0" customWidth="1"/>
    <col min="3" max="3" width="11.28125" style="70" customWidth="1"/>
    <col min="4" max="4" width="14.00390625" style="0" customWidth="1"/>
    <col min="5" max="5" width="16.421875" style="70" customWidth="1"/>
    <col min="6" max="6" width="13.00390625" style="0" customWidth="1"/>
    <col min="7" max="7" width="14.8515625" style="0" customWidth="1"/>
  </cols>
  <sheetData>
    <row r="1" spans="1:7" ht="35.25" customHeight="1" thickBot="1">
      <c r="A1" s="163" t="s">
        <v>33</v>
      </c>
      <c r="B1" s="163"/>
      <c r="C1" s="163"/>
      <c r="D1" s="164"/>
      <c r="E1" s="165"/>
      <c r="F1" s="165"/>
      <c r="G1" s="165"/>
    </row>
    <row r="2" spans="1:7" ht="30" customHeight="1" thickBot="1">
      <c r="A2" s="14" t="s">
        <v>5</v>
      </c>
      <c r="B2" s="41" t="s">
        <v>2</v>
      </c>
      <c r="C2" s="74" t="s">
        <v>3</v>
      </c>
      <c r="D2" s="42" t="s">
        <v>34</v>
      </c>
      <c r="E2" s="74" t="s">
        <v>13</v>
      </c>
      <c r="F2" s="42" t="s">
        <v>15</v>
      </c>
      <c r="G2" s="71" t="s">
        <v>14</v>
      </c>
    </row>
    <row r="3" spans="1:7" ht="39.95" customHeight="1">
      <c r="A3" s="13" t="s">
        <v>16</v>
      </c>
      <c r="B3" s="4" t="s">
        <v>35</v>
      </c>
      <c r="C3" s="128">
        <v>624000</v>
      </c>
      <c r="D3" s="37">
        <v>4</v>
      </c>
      <c r="E3" s="75">
        <f>C3*D3</f>
        <v>2496000</v>
      </c>
      <c r="F3" s="79">
        <v>0</v>
      </c>
      <c r="G3" s="80">
        <f>E3*F3</f>
        <v>0</v>
      </c>
    </row>
    <row r="4" spans="1:7" ht="30" customHeight="1">
      <c r="A4" s="10" t="s">
        <v>4</v>
      </c>
      <c r="B4" s="4" t="s">
        <v>35</v>
      </c>
      <c r="C4" s="33">
        <v>38000</v>
      </c>
      <c r="D4" s="38">
        <v>6</v>
      </c>
      <c r="E4" s="76">
        <f>C4*D4</f>
        <v>228000</v>
      </c>
      <c r="F4" s="79">
        <v>0</v>
      </c>
      <c r="G4" s="82">
        <f aca="true" t="shared" si="0" ref="G4:G23">E4*F4</f>
        <v>0</v>
      </c>
    </row>
    <row r="5" spans="1:7" ht="30" customHeight="1">
      <c r="A5" s="17" t="s">
        <v>37</v>
      </c>
      <c r="B5" s="83" t="s">
        <v>35</v>
      </c>
      <c r="C5" s="66">
        <v>17000</v>
      </c>
      <c r="D5" s="47">
        <v>4</v>
      </c>
      <c r="E5" s="84">
        <f>C5*D5</f>
        <v>68000</v>
      </c>
      <c r="F5" s="85">
        <v>0</v>
      </c>
      <c r="G5" s="86">
        <f t="shared" si="0"/>
        <v>0</v>
      </c>
    </row>
    <row r="6" spans="1:7" ht="15.75" thickBot="1">
      <c r="A6" s="91" t="s">
        <v>36</v>
      </c>
      <c r="B6" s="167">
        <f>SUM(G3:G5)</f>
        <v>0</v>
      </c>
      <c r="C6" s="168"/>
      <c r="D6" s="168"/>
      <c r="E6" s="168"/>
      <c r="F6" s="168"/>
      <c r="G6" s="168"/>
    </row>
    <row r="7" spans="1:7" ht="30" customHeight="1" thickBot="1">
      <c r="A7" s="87" t="s">
        <v>6</v>
      </c>
      <c r="B7" s="88" t="s">
        <v>2</v>
      </c>
      <c r="C7" s="89" t="s">
        <v>3</v>
      </c>
      <c r="D7" s="90" t="s">
        <v>34</v>
      </c>
      <c r="E7" s="89" t="s">
        <v>13</v>
      </c>
      <c r="F7" s="90" t="s">
        <v>15</v>
      </c>
      <c r="G7" s="81" t="s">
        <v>14</v>
      </c>
    </row>
    <row r="8" spans="1:13" ht="44.25" customHeight="1">
      <c r="A8" s="18" t="s">
        <v>145</v>
      </c>
      <c r="B8" s="4" t="s">
        <v>35</v>
      </c>
      <c r="C8" s="36">
        <v>65000</v>
      </c>
      <c r="D8" s="38">
        <v>4</v>
      </c>
      <c r="E8" s="75">
        <f>C8*D8</f>
        <v>260000</v>
      </c>
      <c r="F8" s="79">
        <v>0</v>
      </c>
      <c r="G8" s="82">
        <f>E8*F8</f>
        <v>0</v>
      </c>
      <c r="M8" s="32"/>
    </row>
    <row r="9" spans="1:7" ht="34.5" customHeight="1">
      <c r="A9" s="11" t="s">
        <v>143</v>
      </c>
      <c r="B9" s="4" t="s">
        <v>35</v>
      </c>
      <c r="C9" s="33">
        <v>35000</v>
      </c>
      <c r="D9" s="38">
        <v>2</v>
      </c>
      <c r="E9" s="76">
        <f>C9*D9</f>
        <v>70000</v>
      </c>
      <c r="F9" s="79">
        <v>0</v>
      </c>
      <c r="G9" s="82">
        <f t="shared" si="0"/>
        <v>0</v>
      </c>
    </row>
    <row r="10" spans="1:7" ht="42" customHeight="1">
      <c r="A10" s="19" t="s">
        <v>127</v>
      </c>
      <c r="B10" s="5" t="s">
        <v>12</v>
      </c>
      <c r="C10" s="33">
        <v>50000</v>
      </c>
      <c r="D10" s="38">
        <v>2</v>
      </c>
      <c r="E10" s="76">
        <f>C10*D10</f>
        <v>100000</v>
      </c>
      <c r="F10" s="79">
        <v>0</v>
      </c>
      <c r="G10" s="82">
        <f t="shared" si="0"/>
        <v>0</v>
      </c>
    </row>
    <row r="11" spans="1:7" ht="15.75" thickBot="1">
      <c r="A11" s="91" t="s">
        <v>36</v>
      </c>
      <c r="B11" s="167">
        <f>SUM(G8:G10)</f>
        <v>0</v>
      </c>
      <c r="C11" s="168"/>
      <c r="D11" s="168"/>
      <c r="E11" s="168"/>
      <c r="F11" s="168"/>
      <c r="G11" s="168"/>
    </row>
    <row r="12" spans="1:7" ht="30" customHeight="1" thickBot="1">
      <c r="A12" s="16" t="s">
        <v>7</v>
      </c>
      <c r="B12" s="43" t="s">
        <v>2</v>
      </c>
      <c r="C12" s="74" t="s">
        <v>3</v>
      </c>
      <c r="D12" s="42" t="s">
        <v>34</v>
      </c>
      <c r="E12" s="74" t="s">
        <v>13</v>
      </c>
      <c r="F12" s="42" t="s">
        <v>15</v>
      </c>
      <c r="G12" s="41" t="s">
        <v>14</v>
      </c>
    </row>
    <row r="13" spans="1:7" ht="27.75" customHeight="1">
      <c r="A13" s="13" t="s">
        <v>137</v>
      </c>
      <c r="B13" s="4" t="s">
        <v>35</v>
      </c>
      <c r="C13" s="34">
        <v>55000</v>
      </c>
      <c r="D13" s="38">
        <v>2</v>
      </c>
      <c r="E13" s="75">
        <f aca="true" t="shared" si="1" ref="E13:E19">C13*D13</f>
        <v>110000</v>
      </c>
      <c r="F13" s="79">
        <v>0</v>
      </c>
      <c r="G13" s="82">
        <f t="shared" si="0"/>
        <v>0</v>
      </c>
    </row>
    <row r="14" spans="1:7" ht="30" customHeight="1">
      <c r="A14" s="10" t="s">
        <v>138</v>
      </c>
      <c r="B14" s="4" t="s">
        <v>35</v>
      </c>
      <c r="C14" s="33">
        <v>27000</v>
      </c>
      <c r="D14" s="38">
        <v>3</v>
      </c>
      <c r="E14" s="76">
        <f t="shared" si="1"/>
        <v>81000</v>
      </c>
      <c r="F14" s="79">
        <v>0</v>
      </c>
      <c r="G14" s="82">
        <f t="shared" si="0"/>
        <v>0</v>
      </c>
    </row>
    <row r="15" spans="1:7" ht="36" customHeight="1">
      <c r="A15" s="10" t="s">
        <v>139</v>
      </c>
      <c r="B15" s="4" t="s">
        <v>35</v>
      </c>
      <c r="C15" s="33">
        <v>12500</v>
      </c>
      <c r="D15" s="38">
        <v>2</v>
      </c>
      <c r="E15" s="76">
        <f t="shared" si="1"/>
        <v>25000</v>
      </c>
      <c r="F15" s="79">
        <v>0</v>
      </c>
      <c r="G15" s="82">
        <f t="shared" si="0"/>
        <v>0</v>
      </c>
    </row>
    <row r="16" spans="1:7" ht="32.25" customHeight="1">
      <c r="A16" s="10" t="s">
        <v>140</v>
      </c>
      <c r="B16" s="4" t="s">
        <v>35</v>
      </c>
      <c r="C16" s="33">
        <v>33000</v>
      </c>
      <c r="D16" s="38">
        <v>3</v>
      </c>
      <c r="E16" s="76">
        <f t="shared" si="1"/>
        <v>99000</v>
      </c>
      <c r="F16" s="79">
        <v>0</v>
      </c>
      <c r="G16" s="82">
        <f t="shared" si="0"/>
        <v>0</v>
      </c>
    </row>
    <row r="17" spans="1:7" ht="57.75" customHeight="1">
      <c r="A17" s="19" t="s">
        <v>142</v>
      </c>
      <c r="B17" s="28" t="s">
        <v>35</v>
      </c>
      <c r="C17" s="36">
        <v>18250</v>
      </c>
      <c r="D17" s="39">
        <v>6</v>
      </c>
      <c r="E17" s="134">
        <f t="shared" si="1"/>
        <v>109500</v>
      </c>
      <c r="F17" s="135">
        <v>0</v>
      </c>
      <c r="G17" s="136">
        <f aca="true" t="shared" si="2" ref="G17:G18">E17*F17</f>
        <v>0</v>
      </c>
    </row>
    <row r="18" spans="1:7" ht="49.5" customHeight="1">
      <c r="A18" s="19" t="s">
        <v>144</v>
      </c>
      <c r="B18" s="28" t="s">
        <v>35</v>
      </c>
      <c r="C18" s="36">
        <v>7400</v>
      </c>
      <c r="D18" s="137">
        <v>2</v>
      </c>
      <c r="E18" s="134">
        <f t="shared" si="1"/>
        <v>14800</v>
      </c>
      <c r="F18" s="135">
        <v>0</v>
      </c>
      <c r="G18" s="136">
        <f t="shared" si="2"/>
        <v>0</v>
      </c>
    </row>
    <row r="19" spans="1:7" ht="39" customHeight="1">
      <c r="A19" s="19" t="s">
        <v>141</v>
      </c>
      <c r="B19" s="28" t="s">
        <v>35</v>
      </c>
      <c r="C19" s="36">
        <v>5000</v>
      </c>
      <c r="D19" s="137">
        <v>4</v>
      </c>
      <c r="E19" s="134">
        <f t="shared" si="1"/>
        <v>20000</v>
      </c>
      <c r="F19" s="135">
        <v>0</v>
      </c>
      <c r="G19" s="136">
        <f t="shared" si="0"/>
        <v>0</v>
      </c>
    </row>
    <row r="20" spans="1:7" ht="15.75" thickBot="1">
      <c r="A20" s="91" t="s">
        <v>36</v>
      </c>
      <c r="B20" s="167">
        <f>SUM(G13:G19)</f>
        <v>0</v>
      </c>
      <c r="C20" s="168"/>
      <c r="D20" s="168"/>
      <c r="E20" s="168"/>
      <c r="F20" s="168"/>
      <c r="G20" s="168"/>
    </row>
    <row r="21" spans="1:7" ht="30" customHeight="1" thickBot="1">
      <c r="A21" s="16" t="s">
        <v>115</v>
      </c>
      <c r="B21" s="43" t="s">
        <v>2</v>
      </c>
      <c r="C21" s="74" t="s">
        <v>3</v>
      </c>
      <c r="D21" s="42" t="s">
        <v>34</v>
      </c>
      <c r="E21" s="74" t="s">
        <v>13</v>
      </c>
      <c r="F21" s="42" t="s">
        <v>15</v>
      </c>
      <c r="G21" s="41" t="s">
        <v>14</v>
      </c>
    </row>
    <row r="22" spans="1:7" ht="30" customHeight="1">
      <c r="A22" s="15" t="s">
        <v>116</v>
      </c>
      <c r="B22" s="4" t="s">
        <v>35</v>
      </c>
      <c r="C22" s="35">
        <v>300000</v>
      </c>
      <c r="D22" s="39">
        <v>1</v>
      </c>
      <c r="E22" s="77">
        <f>D22*C22</f>
        <v>300000</v>
      </c>
      <c r="F22" s="79">
        <v>0</v>
      </c>
      <c r="G22" s="82">
        <f t="shared" si="0"/>
        <v>0</v>
      </c>
    </row>
    <row r="23" spans="1:7" ht="30" customHeight="1">
      <c r="A23" s="11" t="s">
        <v>98</v>
      </c>
      <c r="B23" s="4" t="s">
        <v>35</v>
      </c>
      <c r="C23" s="36">
        <v>250000</v>
      </c>
      <c r="D23" s="40">
        <v>1</v>
      </c>
      <c r="E23" s="78">
        <f>D23*C23</f>
        <v>250000</v>
      </c>
      <c r="F23" s="79">
        <v>0</v>
      </c>
      <c r="G23" s="82">
        <f t="shared" si="0"/>
        <v>0</v>
      </c>
    </row>
    <row r="24" spans="1:7" ht="15.75" thickBot="1">
      <c r="A24" s="91" t="s">
        <v>36</v>
      </c>
      <c r="B24" s="167">
        <f>SUM(G22:G23)</f>
        <v>0</v>
      </c>
      <c r="C24" s="168"/>
      <c r="D24" s="168"/>
      <c r="E24" s="168"/>
      <c r="F24" s="168"/>
      <c r="G24" s="168"/>
    </row>
    <row r="25" spans="1:7" ht="24.95" customHeight="1" thickBot="1">
      <c r="A25" s="92" t="s">
        <v>39</v>
      </c>
      <c r="B25" s="169">
        <f>B24+B20+B11+B6</f>
        <v>0</v>
      </c>
      <c r="C25" s="170"/>
      <c r="D25" s="170"/>
      <c r="E25" s="170"/>
      <c r="F25" s="170"/>
      <c r="G25" s="171"/>
    </row>
    <row r="26" spans="1:7" ht="21">
      <c r="A26" s="115"/>
      <c r="B26" s="116"/>
      <c r="C26" s="117"/>
      <c r="D26" s="117"/>
      <c r="E26" s="117"/>
      <c r="F26" s="117"/>
      <c r="G26" s="117"/>
    </row>
    <row r="27" spans="1:7" ht="82.5" customHeight="1">
      <c r="A27" s="159" t="s">
        <v>128</v>
      </c>
      <c r="B27" s="159"/>
      <c r="C27" s="160"/>
      <c r="D27" s="160"/>
      <c r="E27" s="161"/>
      <c r="F27" s="161"/>
      <c r="G27" s="161"/>
    </row>
    <row r="28" spans="1:7" ht="51" customHeight="1">
      <c r="A28" s="172" t="s">
        <v>129</v>
      </c>
      <c r="B28" s="172"/>
      <c r="C28" s="172"/>
      <c r="D28" s="172"/>
      <c r="E28" s="172"/>
      <c r="F28" s="172"/>
      <c r="G28" s="172"/>
    </row>
    <row r="29" spans="1:7" ht="35.25" customHeight="1">
      <c r="A29" s="172" t="s">
        <v>130</v>
      </c>
      <c r="B29" s="172"/>
      <c r="C29" s="172"/>
      <c r="D29" s="172"/>
      <c r="E29" s="172"/>
      <c r="F29" s="172"/>
      <c r="G29" s="172"/>
    </row>
    <row r="30" spans="1:7" ht="36.75" customHeight="1">
      <c r="A30" s="172" t="s">
        <v>131</v>
      </c>
      <c r="B30" s="173"/>
      <c r="C30" s="173"/>
      <c r="D30" s="173"/>
      <c r="E30" s="173"/>
      <c r="F30" s="173"/>
      <c r="G30" s="173"/>
    </row>
    <row r="31" spans="1:7" ht="49.5" customHeight="1">
      <c r="A31" s="166" t="s">
        <v>132</v>
      </c>
      <c r="B31" s="161"/>
      <c r="C31" s="161"/>
      <c r="D31" s="161"/>
      <c r="E31" s="161"/>
      <c r="F31" s="161"/>
      <c r="G31" s="161"/>
    </row>
    <row r="32" spans="1:7" ht="37.5" customHeight="1">
      <c r="A32" s="160" t="s">
        <v>107</v>
      </c>
      <c r="B32" s="160"/>
      <c r="C32" s="160"/>
      <c r="D32" s="160"/>
      <c r="E32" s="161"/>
      <c r="F32" s="161"/>
      <c r="G32" s="161"/>
    </row>
    <row r="33" spans="1:7" ht="48" customHeight="1">
      <c r="A33" s="160" t="s">
        <v>133</v>
      </c>
      <c r="B33" s="174"/>
      <c r="C33" s="174"/>
      <c r="D33" s="174"/>
      <c r="E33" s="174"/>
      <c r="F33" s="174"/>
      <c r="G33" s="174"/>
    </row>
    <row r="34" spans="1:7" ht="36.75" customHeight="1">
      <c r="A34" s="162" t="s">
        <v>114</v>
      </c>
      <c r="B34" s="162"/>
      <c r="C34" s="160"/>
      <c r="D34" s="160"/>
      <c r="E34" s="161"/>
      <c r="F34" s="161"/>
      <c r="G34" s="161"/>
    </row>
    <row r="35" spans="1:7" ht="33.75" customHeight="1">
      <c r="A35" s="161" t="s">
        <v>124</v>
      </c>
      <c r="B35" s="161"/>
      <c r="C35" s="161"/>
      <c r="D35" s="161"/>
      <c r="E35" s="161"/>
      <c r="F35" s="161"/>
      <c r="G35" s="161"/>
    </row>
  </sheetData>
  <mergeCells count="15">
    <mergeCell ref="A27:G27"/>
    <mergeCell ref="A32:G32"/>
    <mergeCell ref="A34:G34"/>
    <mergeCell ref="A35:G35"/>
    <mergeCell ref="A1:G1"/>
    <mergeCell ref="A31:G31"/>
    <mergeCell ref="B6:G6"/>
    <mergeCell ref="B11:G11"/>
    <mergeCell ref="B20:G20"/>
    <mergeCell ref="B24:G24"/>
    <mergeCell ref="B25:G25"/>
    <mergeCell ref="A28:G28"/>
    <mergeCell ref="A29:G29"/>
    <mergeCell ref="A30:G30"/>
    <mergeCell ref="A33:G3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workbookViewId="0" topLeftCell="A28">
      <selection activeCell="A40" sqref="A40"/>
    </sheetView>
  </sheetViews>
  <sheetFormatPr defaultColWidth="9.140625" defaultRowHeight="15"/>
  <cols>
    <col min="1" max="1" width="48.8515625" style="0" customWidth="1"/>
    <col min="2" max="2" width="11.00390625" style="0" customWidth="1"/>
    <col min="3" max="3" width="12.8515625" style="70" customWidth="1"/>
    <col min="4" max="4" width="13.421875" style="70" customWidth="1"/>
    <col min="5" max="5" width="13.7109375" style="70" customWidth="1"/>
    <col min="6" max="6" width="13.140625" style="0" customWidth="1"/>
    <col min="7" max="7" width="20.57421875" style="0" customWidth="1"/>
  </cols>
  <sheetData>
    <row r="1" spans="1:7" s="45" customFormat="1" ht="35.25" customHeight="1" thickBot="1">
      <c r="A1" s="175" t="s">
        <v>108</v>
      </c>
      <c r="B1" s="175"/>
      <c r="C1" s="175"/>
      <c r="D1" s="176"/>
      <c r="E1" s="96"/>
      <c r="F1" s="48"/>
      <c r="G1" s="48"/>
    </row>
    <row r="2" spans="1:7" s="9" customFormat="1" ht="33" customHeight="1" thickBot="1">
      <c r="A2" s="14" t="s">
        <v>66</v>
      </c>
      <c r="B2" s="41" t="s">
        <v>2</v>
      </c>
      <c r="C2" s="74" t="s">
        <v>3</v>
      </c>
      <c r="D2" s="97" t="s">
        <v>38</v>
      </c>
      <c r="E2" s="74" t="s">
        <v>13</v>
      </c>
      <c r="F2" s="42" t="s">
        <v>15</v>
      </c>
      <c r="G2" s="41" t="s">
        <v>14</v>
      </c>
    </row>
    <row r="3" spans="1:7" ht="20.1" customHeight="1">
      <c r="A3" s="49" t="s">
        <v>42</v>
      </c>
      <c r="B3" s="4" t="s">
        <v>35</v>
      </c>
      <c r="C3" s="50">
        <v>6000</v>
      </c>
      <c r="D3" s="77">
        <v>3</v>
      </c>
      <c r="E3" s="93">
        <f>C3*D3</f>
        <v>18000</v>
      </c>
      <c r="F3" s="79">
        <v>0</v>
      </c>
      <c r="G3" s="82">
        <f aca="true" t="shared" si="0" ref="G3:G4">E3*F3</f>
        <v>0</v>
      </c>
    </row>
    <row r="4" spans="1:7" ht="20.1" customHeight="1">
      <c r="A4" s="51" t="s">
        <v>43</v>
      </c>
      <c r="B4" s="4" t="s">
        <v>35</v>
      </c>
      <c r="C4" s="94">
        <v>500</v>
      </c>
      <c r="D4" s="95">
        <v>3</v>
      </c>
      <c r="E4" s="93">
        <f>C4*D4</f>
        <v>1500</v>
      </c>
      <c r="F4" s="79">
        <v>0</v>
      </c>
      <c r="G4" s="82">
        <f t="shared" si="0"/>
        <v>0</v>
      </c>
    </row>
    <row r="5" spans="1:7" ht="20.1" customHeight="1" thickBot="1">
      <c r="A5" s="91" t="s">
        <v>36</v>
      </c>
      <c r="B5" s="167">
        <f>SUM(G3:G4)</f>
        <v>0</v>
      </c>
      <c r="C5" s="168"/>
      <c r="D5" s="168"/>
      <c r="E5" s="168"/>
      <c r="F5" s="168"/>
      <c r="G5" s="168"/>
    </row>
    <row r="6" spans="1:7" s="3" customFormat="1" ht="30.75" thickBot="1">
      <c r="A6" s="14" t="s">
        <v>67</v>
      </c>
      <c r="B6" s="41" t="s">
        <v>2</v>
      </c>
      <c r="C6" s="74" t="s">
        <v>3</v>
      </c>
      <c r="D6" s="97" t="s">
        <v>38</v>
      </c>
      <c r="E6" s="74" t="s">
        <v>13</v>
      </c>
      <c r="F6" s="42" t="s">
        <v>15</v>
      </c>
      <c r="G6" s="41" t="s">
        <v>14</v>
      </c>
    </row>
    <row r="7" spans="1:7" ht="20.1" customHeight="1">
      <c r="A7" s="49" t="s">
        <v>44</v>
      </c>
      <c r="B7" s="4" t="s">
        <v>35</v>
      </c>
      <c r="C7" s="50">
        <v>1300</v>
      </c>
      <c r="D7" s="77">
        <v>1</v>
      </c>
      <c r="E7" s="93">
        <f>C7*D7</f>
        <v>1300</v>
      </c>
      <c r="F7" s="79">
        <v>0</v>
      </c>
      <c r="G7" s="82">
        <f aca="true" t="shared" si="1" ref="G7:G8">E7*F7</f>
        <v>0</v>
      </c>
    </row>
    <row r="8" spans="1:7" ht="20.1" customHeight="1">
      <c r="A8" s="51" t="s">
        <v>45</v>
      </c>
      <c r="B8" s="4" t="s">
        <v>35</v>
      </c>
      <c r="C8" s="94">
        <v>700</v>
      </c>
      <c r="D8" s="95">
        <v>1</v>
      </c>
      <c r="E8" s="93">
        <f>C8*D8</f>
        <v>700</v>
      </c>
      <c r="F8" s="79">
        <v>0</v>
      </c>
      <c r="G8" s="82">
        <f t="shared" si="1"/>
        <v>0</v>
      </c>
    </row>
    <row r="9" spans="1:7" ht="20.1" customHeight="1" thickBot="1">
      <c r="A9" s="91" t="s">
        <v>36</v>
      </c>
      <c r="B9" s="167">
        <f>SUM(G7:G8)</f>
        <v>0</v>
      </c>
      <c r="C9" s="168"/>
      <c r="D9" s="168"/>
      <c r="E9" s="168"/>
      <c r="F9" s="168"/>
      <c r="G9" s="168"/>
    </row>
    <row r="10" spans="1:7" s="3" customFormat="1" ht="30.75" thickBot="1">
      <c r="A10" s="14" t="s">
        <v>29</v>
      </c>
      <c r="B10" s="41" t="s">
        <v>2</v>
      </c>
      <c r="C10" s="74" t="s">
        <v>3</v>
      </c>
      <c r="D10" s="97" t="s">
        <v>38</v>
      </c>
      <c r="E10" s="74" t="s">
        <v>13</v>
      </c>
      <c r="F10" s="42" t="s">
        <v>15</v>
      </c>
      <c r="G10" s="41" t="s">
        <v>14</v>
      </c>
    </row>
    <row r="11" spans="1:7" ht="20.1" customHeight="1">
      <c r="A11" s="52" t="s">
        <v>117</v>
      </c>
      <c r="B11" s="4" t="s">
        <v>35</v>
      </c>
      <c r="C11" s="129">
        <v>30000</v>
      </c>
      <c r="D11" s="75">
        <v>1</v>
      </c>
      <c r="E11" s="93">
        <f>C11*D11</f>
        <v>30000</v>
      </c>
      <c r="F11" s="79">
        <v>0</v>
      </c>
      <c r="G11" s="82">
        <f aca="true" t="shared" si="2" ref="G11:G13">E11*F11</f>
        <v>0</v>
      </c>
    </row>
    <row r="12" spans="1:7" ht="20.1" customHeight="1">
      <c r="A12" s="53" t="s">
        <v>118</v>
      </c>
      <c r="B12" s="4" t="s">
        <v>35</v>
      </c>
      <c r="C12" s="35">
        <v>30000</v>
      </c>
      <c r="D12" s="75">
        <v>1</v>
      </c>
      <c r="E12" s="93">
        <f>C12*D12</f>
        <v>30000</v>
      </c>
      <c r="F12" s="79">
        <v>0</v>
      </c>
      <c r="G12" s="82">
        <f t="shared" si="2"/>
        <v>0</v>
      </c>
    </row>
    <row r="13" spans="1:7" ht="20.1" customHeight="1">
      <c r="A13" s="54" t="s">
        <v>46</v>
      </c>
      <c r="B13" s="4" t="s">
        <v>35</v>
      </c>
      <c r="C13" s="98">
        <v>3600</v>
      </c>
      <c r="D13" s="75">
        <v>1</v>
      </c>
      <c r="E13" s="93">
        <f>C13*D13</f>
        <v>3600</v>
      </c>
      <c r="F13" s="79">
        <v>0</v>
      </c>
      <c r="G13" s="82">
        <f t="shared" si="2"/>
        <v>0</v>
      </c>
    </row>
    <row r="14" spans="1:7" ht="20.1" customHeight="1" thickBot="1">
      <c r="A14" s="91" t="s">
        <v>36</v>
      </c>
      <c r="B14" s="167">
        <f>SUM(G11:G13)</f>
        <v>0</v>
      </c>
      <c r="C14" s="168"/>
      <c r="D14" s="168"/>
      <c r="E14" s="168"/>
      <c r="F14" s="168"/>
      <c r="G14" s="168"/>
    </row>
    <row r="15" spans="1:7" ht="30.75" thickBot="1">
      <c r="A15" s="8" t="s">
        <v>30</v>
      </c>
      <c r="B15" s="41" t="s">
        <v>2</v>
      </c>
      <c r="C15" s="74" t="s">
        <v>8</v>
      </c>
      <c r="D15" s="97" t="s">
        <v>38</v>
      </c>
      <c r="E15" s="74" t="s">
        <v>13</v>
      </c>
      <c r="F15" s="42" t="s">
        <v>15</v>
      </c>
      <c r="G15" s="41" t="s">
        <v>14</v>
      </c>
    </row>
    <row r="16" spans="1:7" ht="20.1" customHeight="1">
      <c r="A16" s="55" t="s">
        <v>100</v>
      </c>
      <c r="B16" s="5" t="s">
        <v>0</v>
      </c>
      <c r="C16" s="99">
        <v>200</v>
      </c>
      <c r="D16" s="75">
        <v>1</v>
      </c>
      <c r="E16" s="93">
        <f>C16*D16</f>
        <v>200</v>
      </c>
      <c r="F16" s="79">
        <v>0</v>
      </c>
      <c r="G16" s="82">
        <f aca="true" t="shared" si="3" ref="G16:G19">E16*F16</f>
        <v>0</v>
      </c>
    </row>
    <row r="17" spans="1:7" ht="20.1" customHeight="1">
      <c r="A17" s="55" t="s">
        <v>99</v>
      </c>
      <c r="B17" s="5" t="s">
        <v>0</v>
      </c>
      <c r="C17" s="99">
        <v>200</v>
      </c>
      <c r="D17" s="75">
        <v>1</v>
      </c>
      <c r="E17" s="93">
        <f>C17*D17</f>
        <v>200</v>
      </c>
      <c r="F17" s="79">
        <v>0</v>
      </c>
      <c r="G17" s="82">
        <f t="shared" si="3"/>
        <v>0</v>
      </c>
    </row>
    <row r="18" spans="1:7" ht="20.1" customHeight="1">
      <c r="A18" s="55" t="s">
        <v>47</v>
      </c>
      <c r="B18" s="5" t="s">
        <v>0</v>
      </c>
      <c r="C18" s="99">
        <v>150</v>
      </c>
      <c r="D18" s="75">
        <v>1</v>
      </c>
      <c r="E18" s="93">
        <f>C18*D18</f>
        <v>150</v>
      </c>
      <c r="F18" s="79">
        <v>0</v>
      </c>
      <c r="G18" s="82">
        <f t="shared" si="3"/>
        <v>0</v>
      </c>
    </row>
    <row r="19" spans="1:7" ht="31.5" customHeight="1">
      <c r="A19" s="56" t="s">
        <v>48</v>
      </c>
      <c r="B19" s="5" t="s">
        <v>0</v>
      </c>
      <c r="C19" s="99">
        <v>250</v>
      </c>
      <c r="D19" s="75">
        <v>1</v>
      </c>
      <c r="E19" s="93">
        <f>C19*D19</f>
        <v>250</v>
      </c>
      <c r="F19" s="79">
        <v>0</v>
      </c>
      <c r="G19" s="82">
        <f t="shared" si="3"/>
        <v>0</v>
      </c>
    </row>
    <row r="20" spans="1:7" ht="31.5" customHeight="1" thickBot="1">
      <c r="A20" s="91" t="s">
        <v>36</v>
      </c>
      <c r="B20" s="167">
        <f>SUM(G16:G19)</f>
        <v>0</v>
      </c>
      <c r="C20" s="168"/>
      <c r="D20" s="168"/>
      <c r="E20" s="168"/>
      <c r="F20" s="168"/>
      <c r="G20" s="168"/>
    </row>
    <row r="21" spans="1:7" ht="30.75" thickBot="1">
      <c r="A21" s="14" t="s">
        <v>28</v>
      </c>
      <c r="B21" s="41" t="s">
        <v>2</v>
      </c>
      <c r="C21" s="74" t="s">
        <v>3</v>
      </c>
      <c r="D21" s="97" t="s">
        <v>38</v>
      </c>
      <c r="E21" s="74" t="s">
        <v>13</v>
      </c>
      <c r="F21" s="42" t="s">
        <v>15</v>
      </c>
      <c r="G21" s="41" t="s">
        <v>14</v>
      </c>
    </row>
    <row r="22" spans="1:7" ht="24" customHeight="1">
      <c r="A22" s="20" t="s">
        <v>49</v>
      </c>
      <c r="B22" s="4" t="s">
        <v>35</v>
      </c>
      <c r="C22" s="100">
        <v>15000</v>
      </c>
      <c r="D22" s="75">
        <v>3</v>
      </c>
      <c r="E22" s="101">
        <f>C22*D22</f>
        <v>45000</v>
      </c>
      <c r="F22" s="79">
        <v>0</v>
      </c>
      <c r="G22" s="82">
        <f aca="true" t="shared" si="4" ref="G22">E22*F22</f>
        <v>0</v>
      </c>
    </row>
    <row r="23" spans="1:7" ht="24" customHeight="1" thickBot="1">
      <c r="A23" s="91" t="s">
        <v>36</v>
      </c>
      <c r="B23" s="167">
        <f>SUM(G22:G22)</f>
        <v>0</v>
      </c>
      <c r="C23" s="168"/>
      <c r="D23" s="168"/>
      <c r="E23" s="168"/>
      <c r="F23" s="168"/>
      <c r="G23" s="168"/>
    </row>
    <row r="24" spans="1:7" ht="30.75" thickBot="1">
      <c r="A24" s="14" t="s">
        <v>27</v>
      </c>
      <c r="B24" s="41" t="s">
        <v>2</v>
      </c>
      <c r="C24" s="74" t="s">
        <v>8</v>
      </c>
      <c r="D24" s="97" t="s">
        <v>38</v>
      </c>
      <c r="E24" s="74" t="s">
        <v>13</v>
      </c>
      <c r="F24" s="42" t="s">
        <v>15</v>
      </c>
      <c r="G24" s="41" t="s">
        <v>11</v>
      </c>
    </row>
    <row r="25" spans="1:7" ht="20.1" customHeight="1">
      <c r="A25" s="29" t="s">
        <v>50</v>
      </c>
      <c r="B25" s="28" t="s">
        <v>0</v>
      </c>
      <c r="C25" s="50">
        <v>150</v>
      </c>
      <c r="D25" s="103">
        <v>1</v>
      </c>
      <c r="E25" s="102">
        <v>150</v>
      </c>
      <c r="F25" s="79">
        <v>0</v>
      </c>
      <c r="G25" s="82">
        <f aca="true" t="shared" si="5" ref="G25:G26">E25*F25</f>
        <v>0</v>
      </c>
    </row>
    <row r="26" spans="1:7" ht="20.1" customHeight="1">
      <c r="A26" s="29" t="s">
        <v>72</v>
      </c>
      <c r="B26" s="28" t="s">
        <v>0</v>
      </c>
      <c r="C26" s="50">
        <v>150</v>
      </c>
      <c r="D26" s="103">
        <v>10</v>
      </c>
      <c r="E26" s="102">
        <v>150</v>
      </c>
      <c r="F26" s="79">
        <v>0</v>
      </c>
      <c r="G26" s="82">
        <f t="shared" si="5"/>
        <v>0</v>
      </c>
    </row>
    <row r="27" spans="1:7" ht="20.1" customHeight="1">
      <c r="A27" s="30" t="s">
        <v>71</v>
      </c>
      <c r="B27" s="4" t="s">
        <v>93</v>
      </c>
      <c r="C27" s="35">
        <v>8</v>
      </c>
      <c r="D27" s="103">
        <v>25</v>
      </c>
      <c r="E27" s="131">
        <f>C27*D27</f>
        <v>200</v>
      </c>
      <c r="F27" s="79">
        <v>0</v>
      </c>
      <c r="G27" s="82">
        <f>E27*F27</f>
        <v>0</v>
      </c>
    </row>
    <row r="28" spans="1:7" ht="20.1" customHeight="1" thickBot="1">
      <c r="A28" s="91" t="s">
        <v>36</v>
      </c>
      <c r="B28" s="167">
        <f>SUM(G25:G27)</f>
        <v>0</v>
      </c>
      <c r="C28" s="168"/>
      <c r="D28" s="168"/>
      <c r="E28" s="168"/>
      <c r="F28" s="168"/>
      <c r="G28" s="168"/>
    </row>
    <row r="29" spans="1:7" ht="46.5" customHeight="1" thickBot="1">
      <c r="A29" s="92" t="s">
        <v>111</v>
      </c>
      <c r="B29" s="169">
        <f>B5+B9+B14+B20+B23+B28</f>
        <v>0</v>
      </c>
      <c r="C29" s="170"/>
      <c r="D29" s="170"/>
      <c r="E29" s="170"/>
      <c r="F29" s="170"/>
      <c r="G29" s="171"/>
    </row>
    <row r="30" spans="1:7" ht="15" customHeight="1">
      <c r="A30" s="67"/>
      <c r="B30" s="7"/>
      <c r="C30" s="44"/>
      <c r="D30" s="104"/>
      <c r="E30" s="104"/>
      <c r="F30" s="68"/>
      <c r="G30" s="68"/>
    </row>
    <row r="31" spans="1:7" ht="24" customHeight="1">
      <c r="A31" s="180" t="s">
        <v>68</v>
      </c>
      <c r="B31" s="181"/>
      <c r="C31" s="181"/>
      <c r="D31" s="181"/>
      <c r="E31" s="181"/>
      <c r="F31" s="181"/>
      <c r="G31" s="181"/>
    </row>
    <row r="32" spans="1:7" ht="24.75" customHeight="1">
      <c r="A32" s="180" t="s">
        <v>69</v>
      </c>
      <c r="B32" s="182"/>
      <c r="C32" s="182"/>
      <c r="D32" s="182"/>
      <c r="E32" s="182"/>
      <c r="F32" s="182"/>
      <c r="G32" s="182"/>
    </row>
    <row r="33" spans="1:7" ht="54.75" customHeight="1">
      <c r="A33" s="180" t="s">
        <v>119</v>
      </c>
      <c r="B33" s="183"/>
      <c r="C33" s="183"/>
      <c r="D33" s="183"/>
      <c r="E33" s="183"/>
      <c r="F33" s="183"/>
      <c r="G33" s="183"/>
    </row>
    <row r="34" spans="1:7" ht="45" customHeight="1">
      <c r="A34" s="185" t="s">
        <v>101</v>
      </c>
      <c r="B34" s="185"/>
      <c r="C34" s="185"/>
      <c r="D34" s="185"/>
      <c r="E34" s="185"/>
      <c r="F34" s="185"/>
      <c r="G34" s="185"/>
    </row>
    <row r="35" spans="1:7" ht="76.5" customHeight="1">
      <c r="A35" s="177" t="s">
        <v>102</v>
      </c>
      <c r="B35" s="177"/>
      <c r="C35" s="178"/>
      <c r="D35" s="178"/>
      <c r="E35" s="178"/>
      <c r="F35" s="178"/>
      <c r="G35" s="178"/>
    </row>
    <row r="36" spans="1:7" ht="23.25" customHeight="1">
      <c r="A36" s="179" t="s">
        <v>51</v>
      </c>
      <c r="B36" s="179"/>
      <c r="C36" s="179"/>
      <c r="D36" s="179"/>
      <c r="E36" s="179"/>
      <c r="F36" s="179"/>
      <c r="G36" s="179"/>
    </row>
    <row r="37" spans="1:7" ht="53.25" customHeight="1">
      <c r="A37" s="184" t="s">
        <v>134</v>
      </c>
      <c r="B37" s="184"/>
      <c r="C37" s="184"/>
      <c r="D37" s="184"/>
      <c r="E37" s="184"/>
      <c r="F37" s="184"/>
      <c r="G37" s="184"/>
    </row>
    <row r="38" spans="1:7" ht="37.5" customHeight="1">
      <c r="A38" s="184" t="s">
        <v>126</v>
      </c>
      <c r="B38" s="184"/>
      <c r="C38" s="184"/>
      <c r="D38" s="184"/>
      <c r="E38" s="184"/>
      <c r="F38" s="184"/>
      <c r="G38" s="184"/>
    </row>
    <row r="39" spans="1:7" ht="38.25" customHeight="1">
      <c r="A39" s="184" t="s">
        <v>125</v>
      </c>
      <c r="B39" s="184"/>
      <c r="C39" s="184"/>
      <c r="D39" s="184"/>
      <c r="E39" s="184"/>
      <c r="F39" s="184"/>
      <c r="G39" s="184"/>
    </row>
    <row r="41" ht="15">
      <c r="A41" s="70"/>
    </row>
    <row r="43" spans="1:3" ht="15">
      <c r="A43" s="69"/>
      <c r="B43" s="2"/>
      <c r="C43" s="73"/>
    </row>
    <row r="51" ht="15">
      <c r="A51" s="21"/>
    </row>
  </sheetData>
  <mergeCells count="17">
    <mergeCell ref="A38:G38"/>
    <mergeCell ref="A34:G34"/>
    <mergeCell ref="A37:G37"/>
    <mergeCell ref="A39:G39"/>
    <mergeCell ref="A1:D1"/>
    <mergeCell ref="A35:G35"/>
    <mergeCell ref="A36:G36"/>
    <mergeCell ref="A31:G31"/>
    <mergeCell ref="A32:G32"/>
    <mergeCell ref="A33:G33"/>
    <mergeCell ref="B5:G5"/>
    <mergeCell ref="B9:G9"/>
    <mergeCell ref="B14:G14"/>
    <mergeCell ref="B20:G20"/>
    <mergeCell ref="B23:G23"/>
    <mergeCell ref="B28:G28"/>
    <mergeCell ref="B29:G2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 topLeftCell="A17">
      <selection activeCell="M22" sqref="M22"/>
    </sheetView>
  </sheetViews>
  <sheetFormatPr defaultColWidth="9.140625" defaultRowHeight="15"/>
  <cols>
    <col min="1" max="1" width="55.00390625" style="0" customWidth="1"/>
    <col min="3" max="3" width="9.28125" style="0" customWidth="1"/>
    <col min="4" max="4" width="13.140625" style="0" customWidth="1"/>
    <col min="5" max="5" width="13.00390625" style="0" customWidth="1"/>
    <col min="6" max="6" width="13.7109375" style="0" customWidth="1"/>
    <col min="7" max="7" width="19.421875" style="0" customWidth="1"/>
  </cols>
  <sheetData>
    <row r="1" spans="1:7" s="45" customFormat="1" ht="34.5" thickBot="1">
      <c r="A1" s="187" t="s">
        <v>9</v>
      </c>
      <c r="B1" s="187"/>
      <c r="C1" s="187"/>
      <c r="D1" s="188"/>
      <c r="E1" s="188"/>
      <c r="F1" s="188"/>
      <c r="G1" s="188"/>
    </row>
    <row r="2" spans="1:7" ht="33" customHeight="1" thickBot="1">
      <c r="A2" s="8" t="s">
        <v>18</v>
      </c>
      <c r="B2" s="43" t="s">
        <v>2</v>
      </c>
      <c r="C2" s="41" t="s">
        <v>8</v>
      </c>
      <c r="D2" s="42" t="s">
        <v>34</v>
      </c>
      <c r="E2" s="41" t="s">
        <v>13</v>
      </c>
      <c r="F2" s="42" t="s">
        <v>15</v>
      </c>
      <c r="G2" s="41" t="s">
        <v>14</v>
      </c>
    </row>
    <row r="3" spans="1:7" ht="18" customHeight="1">
      <c r="A3" s="15" t="s">
        <v>60</v>
      </c>
      <c r="B3" s="12" t="s">
        <v>0</v>
      </c>
      <c r="C3" s="12">
        <v>80</v>
      </c>
      <c r="D3" s="12">
        <v>1</v>
      </c>
      <c r="E3" s="12">
        <v>80</v>
      </c>
      <c r="F3" s="79">
        <v>0</v>
      </c>
      <c r="G3" s="82">
        <f aca="true" t="shared" si="0" ref="G3:G10">E3*F3</f>
        <v>0</v>
      </c>
    </row>
    <row r="4" spans="1:7" ht="18" customHeight="1">
      <c r="A4" s="22" t="s">
        <v>73</v>
      </c>
      <c r="B4" s="5" t="s">
        <v>0</v>
      </c>
      <c r="C4" s="5">
        <v>30</v>
      </c>
      <c r="D4" s="12">
        <v>1</v>
      </c>
      <c r="E4" s="5">
        <v>30</v>
      </c>
      <c r="F4" s="79">
        <v>0</v>
      </c>
      <c r="G4" s="82">
        <f t="shared" si="0"/>
        <v>0</v>
      </c>
    </row>
    <row r="5" spans="1:7" ht="18" customHeight="1">
      <c r="A5" s="22" t="s">
        <v>61</v>
      </c>
      <c r="B5" s="5" t="s">
        <v>0</v>
      </c>
      <c r="C5" s="5">
        <v>20</v>
      </c>
      <c r="D5" s="12">
        <v>1</v>
      </c>
      <c r="E5" s="5">
        <v>20</v>
      </c>
      <c r="F5" s="79">
        <v>0</v>
      </c>
      <c r="G5" s="82">
        <f t="shared" si="0"/>
        <v>0</v>
      </c>
    </row>
    <row r="6" spans="1:7" ht="18" customHeight="1">
      <c r="A6" s="22" t="s">
        <v>74</v>
      </c>
      <c r="B6" s="5" t="s">
        <v>0</v>
      </c>
      <c r="C6" s="5">
        <v>20</v>
      </c>
      <c r="D6" s="5">
        <v>1</v>
      </c>
      <c r="E6" s="5">
        <v>20</v>
      </c>
      <c r="F6" s="79">
        <v>0</v>
      </c>
      <c r="G6" s="82">
        <f t="shared" si="0"/>
        <v>0</v>
      </c>
    </row>
    <row r="7" spans="1:7" ht="18" customHeight="1">
      <c r="A7" s="22" t="s">
        <v>75</v>
      </c>
      <c r="B7" s="5" t="s">
        <v>0</v>
      </c>
      <c r="C7" s="5">
        <v>20</v>
      </c>
      <c r="D7" s="12">
        <v>1</v>
      </c>
      <c r="E7" s="5">
        <v>20</v>
      </c>
      <c r="F7" s="79">
        <v>0</v>
      </c>
      <c r="G7" s="82">
        <f t="shared" si="0"/>
        <v>0</v>
      </c>
    </row>
    <row r="8" spans="1:7" ht="18" customHeight="1">
      <c r="A8" s="22" t="s">
        <v>76</v>
      </c>
      <c r="B8" s="5" t="s">
        <v>0</v>
      </c>
      <c r="C8" s="5">
        <v>10</v>
      </c>
      <c r="D8" s="5">
        <v>1</v>
      </c>
      <c r="E8" s="5">
        <v>10</v>
      </c>
      <c r="F8" s="79">
        <v>0</v>
      </c>
      <c r="G8" s="82">
        <f t="shared" si="0"/>
        <v>0</v>
      </c>
    </row>
    <row r="9" spans="1:7" ht="18" customHeight="1">
      <c r="A9" s="22" t="s">
        <v>77</v>
      </c>
      <c r="B9" s="5" t="s">
        <v>0</v>
      </c>
      <c r="C9" s="5">
        <v>5</v>
      </c>
      <c r="D9" s="12">
        <v>1</v>
      </c>
      <c r="E9" s="5">
        <v>10</v>
      </c>
      <c r="F9" s="79">
        <v>0</v>
      </c>
      <c r="G9" s="82">
        <f t="shared" si="0"/>
        <v>0</v>
      </c>
    </row>
    <row r="10" spans="1:7" ht="18" customHeight="1">
      <c r="A10" s="23" t="s">
        <v>83</v>
      </c>
      <c r="B10" s="5" t="s">
        <v>0</v>
      </c>
      <c r="C10" s="5">
        <v>5</v>
      </c>
      <c r="D10" s="12">
        <v>1</v>
      </c>
      <c r="E10" s="5">
        <v>10</v>
      </c>
      <c r="F10" s="79">
        <v>0</v>
      </c>
      <c r="G10" s="82">
        <f t="shared" si="0"/>
        <v>0</v>
      </c>
    </row>
    <row r="11" spans="1:7" ht="18" customHeight="1" thickBot="1">
      <c r="A11" s="91" t="s">
        <v>36</v>
      </c>
      <c r="B11" s="167">
        <f>SUM(G3:G10)</f>
        <v>0</v>
      </c>
      <c r="C11" s="168"/>
      <c r="D11" s="168"/>
      <c r="E11" s="168"/>
      <c r="F11" s="168"/>
      <c r="G11" s="168"/>
    </row>
    <row r="12" spans="1:7" ht="33" customHeight="1" thickBot="1">
      <c r="A12" s="24" t="s">
        <v>19</v>
      </c>
      <c r="B12" s="43" t="s">
        <v>2</v>
      </c>
      <c r="C12" s="41" t="s">
        <v>8</v>
      </c>
      <c r="D12" s="42" t="s">
        <v>34</v>
      </c>
      <c r="E12" s="41" t="s">
        <v>13</v>
      </c>
      <c r="F12" s="42" t="s">
        <v>15</v>
      </c>
      <c r="G12" s="41" t="s">
        <v>14</v>
      </c>
    </row>
    <row r="13" spans="1:7" ht="18" customHeight="1">
      <c r="A13" s="46" t="s">
        <v>62</v>
      </c>
      <c r="B13" s="28" t="s">
        <v>0</v>
      </c>
      <c r="C13" s="28">
        <v>20</v>
      </c>
      <c r="D13" s="28">
        <v>1</v>
      </c>
      <c r="E13" s="28">
        <v>20</v>
      </c>
      <c r="F13" s="79">
        <v>0</v>
      </c>
      <c r="G13" s="82">
        <f aca="true" t="shared" si="1" ref="G13:G19">E13*F13</f>
        <v>0</v>
      </c>
    </row>
    <row r="14" spans="1:7" ht="18" customHeight="1">
      <c r="A14" s="22" t="s">
        <v>63</v>
      </c>
      <c r="B14" s="5" t="s">
        <v>0</v>
      </c>
      <c r="C14" s="5">
        <v>20</v>
      </c>
      <c r="D14" s="5">
        <v>1</v>
      </c>
      <c r="E14" s="5">
        <v>20</v>
      </c>
      <c r="F14" s="79">
        <v>0</v>
      </c>
      <c r="G14" s="82">
        <f t="shared" si="1"/>
        <v>0</v>
      </c>
    </row>
    <row r="15" spans="1:7" ht="18" customHeight="1">
      <c r="A15" s="22" t="s">
        <v>78</v>
      </c>
      <c r="B15" s="5" t="s">
        <v>0</v>
      </c>
      <c r="C15" s="5">
        <v>20</v>
      </c>
      <c r="D15" s="5">
        <v>1</v>
      </c>
      <c r="E15" s="5">
        <v>20</v>
      </c>
      <c r="F15" s="79">
        <v>0</v>
      </c>
      <c r="G15" s="82">
        <f t="shared" si="1"/>
        <v>0</v>
      </c>
    </row>
    <row r="16" spans="1:7" ht="18" customHeight="1">
      <c r="A16" s="22" t="s">
        <v>79</v>
      </c>
      <c r="B16" s="5" t="s">
        <v>0</v>
      </c>
      <c r="C16" s="5">
        <v>20</v>
      </c>
      <c r="D16" s="5">
        <v>1</v>
      </c>
      <c r="E16" s="5">
        <v>20</v>
      </c>
      <c r="F16" s="79">
        <v>0</v>
      </c>
      <c r="G16" s="82">
        <f t="shared" si="1"/>
        <v>0</v>
      </c>
    </row>
    <row r="17" spans="1:7" ht="18" customHeight="1">
      <c r="A17" s="22" t="s">
        <v>80</v>
      </c>
      <c r="B17" s="5" t="s">
        <v>0</v>
      </c>
      <c r="C17" s="5">
        <v>10</v>
      </c>
      <c r="D17" s="5">
        <v>1</v>
      </c>
      <c r="E17" s="5">
        <v>10</v>
      </c>
      <c r="F17" s="79">
        <v>0</v>
      </c>
      <c r="G17" s="82">
        <f t="shared" si="1"/>
        <v>0</v>
      </c>
    </row>
    <row r="18" spans="1:7" ht="18" customHeight="1">
      <c r="A18" s="22" t="s">
        <v>81</v>
      </c>
      <c r="B18" s="5" t="s">
        <v>0</v>
      </c>
      <c r="C18" s="5">
        <v>5</v>
      </c>
      <c r="D18" s="5">
        <v>1</v>
      </c>
      <c r="E18" s="5">
        <v>5</v>
      </c>
      <c r="F18" s="79">
        <v>0</v>
      </c>
      <c r="G18" s="82">
        <f t="shared" si="1"/>
        <v>0</v>
      </c>
    </row>
    <row r="19" spans="1:7" ht="18" customHeight="1">
      <c r="A19" s="23" t="s">
        <v>82</v>
      </c>
      <c r="B19" s="5" t="s">
        <v>0</v>
      </c>
      <c r="C19" s="5">
        <v>5</v>
      </c>
      <c r="D19" s="5">
        <v>1</v>
      </c>
      <c r="E19" s="5">
        <v>5</v>
      </c>
      <c r="F19" s="79">
        <v>0</v>
      </c>
      <c r="G19" s="82">
        <f t="shared" si="1"/>
        <v>0</v>
      </c>
    </row>
    <row r="20" spans="1:7" ht="18" customHeight="1" thickBot="1">
      <c r="A20" s="91" t="s">
        <v>36</v>
      </c>
      <c r="B20" s="167">
        <f>SUM(G13:G19)</f>
        <v>0</v>
      </c>
      <c r="C20" s="168"/>
      <c r="D20" s="168"/>
      <c r="E20" s="168"/>
      <c r="F20" s="168"/>
      <c r="G20" s="168"/>
    </row>
    <row r="21" spans="1:7" ht="33" customHeight="1" thickBot="1">
      <c r="A21" s="8" t="s">
        <v>17</v>
      </c>
      <c r="B21" s="43" t="s">
        <v>2</v>
      </c>
      <c r="C21" s="41" t="s">
        <v>8</v>
      </c>
      <c r="D21" s="42" t="s">
        <v>34</v>
      </c>
      <c r="E21" s="41" t="s">
        <v>13</v>
      </c>
      <c r="F21" s="42" t="s">
        <v>15</v>
      </c>
      <c r="G21" s="41" t="s">
        <v>14</v>
      </c>
    </row>
    <row r="22" spans="1:7" ht="18" customHeight="1">
      <c r="A22" s="20" t="s">
        <v>84</v>
      </c>
      <c r="B22" s="5" t="s">
        <v>0</v>
      </c>
      <c r="C22" s="5">
        <v>20</v>
      </c>
      <c r="D22" s="5">
        <v>1</v>
      </c>
      <c r="E22" s="5">
        <v>20</v>
      </c>
      <c r="F22" s="79">
        <v>0</v>
      </c>
      <c r="G22" s="82">
        <f aca="true" t="shared" si="2" ref="G22:G30">E22*F22</f>
        <v>0</v>
      </c>
    </row>
    <row r="23" spans="1:7" ht="18" customHeight="1">
      <c r="A23" s="22" t="s">
        <v>85</v>
      </c>
      <c r="B23" s="5" t="s">
        <v>0</v>
      </c>
      <c r="C23" s="5">
        <v>30</v>
      </c>
      <c r="D23" s="5">
        <v>1</v>
      </c>
      <c r="E23" s="5">
        <v>30</v>
      </c>
      <c r="F23" s="79">
        <v>0</v>
      </c>
      <c r="G23" s="82">
        <f t="shared" si="2"/>
        <v>0</v>
      </c>
    </row>
    <row r="24" spans="1:7" ht="18" customHeight="1">
      <c r="A24" s="22" t="s">
        <v>86</v>
      </c>
      <c r="B24" s="5" t="s">
        <v>0</v>
      </c>
      <c r="C24" s="5">
        <v>50</v>
      </c>
      <c r="D24" s="5">
        <v>1</v>
      </c>
      <c r="E24" s="5">
        <v>50</v>
      </c>
      <c r="F24" s="79">
        <v>0</v>
      </c>
      <c r="G24" s="82">
        <f t="shared" si="2"/>
        <v>0</v>
      </c>
    </row>
    <row r="25" spans="1:7" ht="18" customHeight="1">
      <c r="A25" s="22" t="s">
        <v>87</v>
      </c>
      <c r="B25" s="5" t="s">
        <v>0</v>
      </c>
      <c r="C25" s="5">
        <v>40</v>
      </c>
      <c r="D25" s="5">
        <v>1</v>
      </c>
      <c r="E25" s="5">
        <v>40</v>
      </c>
      <c r="F25" s="79">
        <v>0</v>
      </c>
      <c r="G25" s="82">
        <f t="shared" si="2"/>
        <v>0</v>
      </c>
    </row>
    <row r="26" spans="1:7" ht="18" customHeight="1">
      <c r="A26" s="22" t="s">
        <v>88</v>
      </c>
      <c r="B26" s="5" t="s">
        <v>0</v>
      </c>
      <c r="C26" s="5">
        <v>30</v>
      </c>
      <c r="D26" s="5">
        <v>1</v>
      </c>
      <c r="E26" s="5">
        <v>30</v>
      </c>
      <c r="F26" s="79">
        <v>0</v>
      </c>
      <c r="G26" s="82">
        <f t="shared" si="2"/>
        <v>0</v>
      </c>
    </row>
    <row r="27" spans="1:7" ht="18" customHeight="1">
      <c r="A27" s="22" t="s">
        <v>89</v>
      </c>
      <c r="B27" s="5" t="s">
        <v>0</v>
      </c>
      <c r="C27" s="5">
        <v>15</v>
      </c>
      <c r="D27" s="5">
        <v>1</v>
      </c>
      <c r="E27" s="5">
        <v>15</v>
      </c>
      <c r="F27" s="79">
        <v>0</v>
      </c>
      <c r="G27" s="82">
        <f t="shared" si="2"/>
        <v>0</v>
      </c>
    </row>
    <row r="28" spans="1:7" ht="18" customHeight="1">
      <c r="A28" s="22" t="s">
        <v>90</v>
      </c>
      <c r="B28" s="5" t="s">
        <v>0</v>
      </c>
      <c r="C28" s="5">
        <v>10</v>
      </c>
      <c r="D28" s="5">
        <v>1</v>
      </c>
      <c r="E28" s="5">
        <v>10</v>
      </c>
      <c r="F28" s="79">
        <v>0</v>
      </c>
      <c r="G28" s="82">
        <f t="shared" si="2"/>
        <v>0</v>
      </c>
    </row>
    <row r="29" spans="1:7" ht="18" customHeight="1">
      <c r="A29" s="22" t="s">
        <v>91</v>
      </c>
      <c r="B29" s="5" t="s">
        <v>0</v>
      </c>
      <c r="C29" s="5">
        <v>3</v>
      </c>
      <c r="D29" s="5">
        <v>1</v>
      </c>
      <c r="E29" s="5">
        <v>3</v>
      </c>
      <c r="F29" s="79">
        <v>0</v>
      </c>
      <c r="G29" s="82">
        <f t="shared" si="2"/>
        <v>0</v>
      </c>
    </row>
    <row r="30" spans="1:7" ht="18" customHeight="1">
      <c r="A30" s="22" t="s">
        <v>92</v>
      </c>
      <c r="B30" s="5" t="s">
        <v>0</v>
      </c>
      <c r="C30" s="5">
        <v>2</v>
      </c>
      <c r="D30" s="5">
        <v>1</v>
      </c>
      <c r="E30" s="5">
        <v>2</v>
      </c>
      <c r="F30" s="79">
        <v>0</v>
      </c>
      <c r="G30" s="82">
        <f t="shared" si="2"/>
        <v>0</v>
      </c>
    </row>
    <row r="31" spans="1:7" ht="18" customHeight="1" thickBot="1">
      <c r="A31" s="91" t="s">
        <v>36</v>
      </c>
      <c r="B31" s="167">
        <f>SUM(G22:G30)</f>
        <v>0</v>
      </c>
      <c r="C31" s="168"/>
      <c r="D31" s="168"/>
      <c r="E31" s="168"/>
      <c r="F31" s="168"/>
      <c r="G31" s="168"/>
    </row>
    <row r="32" spans="1:7" ht="24.95" customHeight="1" thickBot="1">
      <c r="A32" s="92" t="s">
        <v>40</v>
      </c>
      <c r="B32" s="169">
        <f>B11+B20+B31</f>
        <v>0</v>
      </c>
      <c r="C32" s="170"/>
      <c r="D32" s="170"/>
      <c r="E32" s="170"/>
      <c r="F32" s="170"/>
      <c r="G32" s="171"/>
    </row>
    <row r="34" spans="1:7" ht="40.5" customHeight="1">
      <c r="A34" s="189" t="s">
        <v>53</v>
      </c>
      <c r="B34" s="190"/>
      <c r="C34" s="190"/>
      <c r="D34" s="190"/>
      <c r="E34" s="190"/>
      <c r="F34" s="190"/>
      <c r="G34" s="190"/>
    </row>
    <row r="35" spans="1:7" ht="35.25" customHeight="1">
      <c r="A35" s="191" t="s">
        <v>54</v>
      </c>
      <c r="B35" s="174"/>
      <c r="C35" s="174"/>
      <c r="D35" s="174"/>
      <c r="E35" s="174"/>
      <c r="F35" s="174"/>
      <c r="G35" s="174"/>
    </row>
    <row r="36" spans="1:7" ht="36.75" customHeight="1">
      <c r="A36" s="174" t="s">
        <v>120</v>
      </c>
      <c r="B36" s="174"/>
      <c r="C36" s="174"/>
      <c r="D36" s="174"/>
      <c r="E36" s="174"/>
      <c r="F36" s="174"/>
      <c r="G36" s="174"/>
    </row>
    <row r="38" spans="1:7" ht="15">
      <c r="A38" s="186" t="s">
        <v>121</v>
      </c>
      <c r="B38" s="186"/>
      <c r="C38" s="186"/>
      <c r="D38" s="186"/>
      <c r="E38" s="186"/>
      <c r="F38" s="186"/>
      <c r="G38" s="186"/>
    </row>
  </sheetData>
  <mergeCells count="9">
    <mergeCell ref="A38:G38"/>
    <mergeCell ref="A1:G1"/>
    <mergeCell ref="A34:G34"/>
    <mergeCell ref="A35:G35"/>
    <mergeCell ref="A36:G36"/>
    <mergeCell ref="B11:G11"/>
    <mergeCell ref="B20:G20"/>
    <mergeCell ref="B31:G31"/>
    <mergeCell ref="B32:G3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 topLeftCell="A13">
      <selection activeCell="M25" sqref="M25"/>
    </sheetView>
  </sheetViews>
  <sheetFormatPr defaultColWidth="9.140625" defaultRowHeight="15"/>
  <cols>
    <col min="1" max="1" width="61.00390625" style="0" customWidth="1"/>
    <col min="2" max="2" width="11.421875" style="0" customWidth="1"/>
    <col min="3" max="3" width="13.7109375" style="70" customWidth="1"/>
    <col min="4" max="4" width="12.00390625" style="70" customWidth="1"/>
    <col min="5" max="5" width="11.8515625" style="70" customWidth="1"/>
    <col min="6" max="6" width="19.57421875" style="0" customWidth="1"/>
    <col min="7" max="7" width="16.140625" style="0" customWidth="1"/>
  </cols>
  <sheetData>
    <row r="1" spans="1:7" ht="40.5" customHeight="1" thickBot="1">
      <c r="A1" s="192" t="s">
        <v>70</v>
      </c>
      <c r="B1" s="192"/>
      <c r="C1" s="192"/>
      <c r="D1" s="193"/>
      <c r="E1" s="194"/>
      <c r="F1" s="194"/>
      <c r="G1" s="194"/>
    </row>
    <row r="2" spans="1:7" ht="35.1" customHeight="1" thickBot="1">
      <c r="A2" s="14" t="s">
        <v>21</v>
      </c>
      <c r="B2" s="41" t="s">
        <v>2</v>
      </c>
      <c r="C2" s="74" t="s">
        <v>8</v>
      </c>
      <c r="D2" s="97" t="s">
        <v>34</v>
      </c>
      <c r="E2" s="74" t="s">
        <v>13</v>
      </c>
      <c r="F2" s="42" t="s">
        <v>15</v>
      </c>
      <c r="G2" s="41" t="s">
        <v>14</v>
      </c>
    </row>
    <row r="3" spans="1:7" ht="24.95" customHeight="1">
      <c r="A3" s="26" t="s">
        <v>103</v>
      </c>
      <c r="B3" s="27" t="s">
        <v>0</v>
      </c>
      <c r="C3" s="105">
        <v>15000</v>
      </c>
      <c r="D3" s="106">
        <v>1</v>
      </c>
      <c r="E3" s="107">
        <f>D3*C3</f>
        <v>15000</v>
      </c>
      <c r="F3" s="79">
        <v>0</v>
      </c>
      <c r="G3" s="82">
        <f aca="true" t="shared" si="0" ref="G3">E3*F3</f>
        <v>0</v>
      </c>
    </row>
    <row r="4" spans="1:7" ht="20.1" customHeight="1" thickBot="1">
      <c r="A4" s="91" t="s">
        <v>36</v>
      </c>
      <c r="B4" s="167">
        <f>SUM(G3)</f>
        <v>0</v>
      </c>
      <c r="C4" s="168"/>
      <c r="D4" s="168"/>
      <c r="E4" s="168"/>
      <c r="F4" s="168"/>
      <c r="G4" s="168"/>
    </row>
    <row r="5" spans="1:7" s="1" customFormat="1" ht="35.1" customHeight="1" thickBot="1">
      <c r="A5" s="25" t="s">
        <v>23</v>
      </c>
      <c r="B5" s="41" t="s">
        <v>2</v>
      </c>
      <c r="C5" s="74" t="s">
        <v>8</v>
      </c>
      <c r="D5" s="97" t="s">
        <v>34</v>
      </c>
      <c r="E5" s="74" t="s">
        <v>13</v>
      </c>
      <c r="F5" s="42" t="s">
        <v>94</v>
      </c>
      <c r="G5" s="41" t="s">
        <v>14</v>
      </c>
    </row>
    <row r="6" spans="1:7" ht="71.25" customHeight="1">
      <c r="A6" s="130" t="s">
        <v>95</v>
      </c>
      <c r="B6" s="28" t="s">
        <v>0</v>
      </c>
      <c r="C6" s="108">
        <v>15000</v>
      </c>
      <c r="D6" s="77">
        <v>1</v>
      </c>
      <c r="E6" s="108">
        <v>15000</v>
      </c>
      <c r="F6" s="79">
        <v>0</v>
      </c>
      <c r="G6" s="82">
        <f aca="true" t="shared" si="1" ref="G6">E6*F6</f>
        <v>0</v>
      </c>
    </row>
    <row r="7" spans="1:7" ht="20.1" customHeight="1" thickBot="1">
      <c r="A7" s="91" t="s">
        <v>36</v>
      </c>
      <c r="B7" s="167">
        <f>SUM(G6:G6)</f>
        <v>0</v>
      </c>
      <c r="C7" s="168"/>
      <c r="D7" s="168"/>
      <c r="E7" s="168"/>
      <c r="F7" s="168"/>
      <c r="G7" s="168"/>
    </row>
    <row r="8" spans="1:7" ht="35.1" customHeight="1" thickBot="1">
      <c r="A8" s="8" t="s">
        <v>24</v>
      </c>
      <c r="B8" s="41" t="s">
        <v>2</v>
      </c>
      <c r="C8" s="74" t="s">
        <v>3</v>
      </c>
      <c r="D8" s="97" t="s">
        <v>34</v>
      </c>
      <c r="E8" s="74" t="s">
        <v>13</v>
      </c>
      <c r="F8" s="42" t="s">
        <v>15</v>
      </c>
      <c r="G8" s="41" t="s">
        <v>14</v>
      </c>
    </row>
    <row r="9" spans="1:7" ht="24.95" customHeight="1">
      <c r="A9" s="58" t="s">
        <v>25</v>
      </c>
      <c r="B9" s="59"/>
      <c r="C9" s="109"/>
      <c r="D9" s="110"/>
      <c r="E9" s="111"/>
      <c r="F9" s="60"/>
      <c r="G9" s="60"/>
    </row>
    <row r="10" spans="1:7" ht="24.95" customHeight="1">
      <c r="A10" s="31" t="s">
        <v>55</v>
      </c>
      <c r="B10" s="5" t="s">
        <v>1</v>
      </c>
      <c r="C10" s="33">
        <v>300</v>
      </c>
      <c r="D10" s="76">
        <v>8</v>
      </c>
      <c r="E10" s="36">
        <f>C10*D10</f>
        <v>2400</v>
      </c>
      <c r="F10" s="79">
        <v>0</v>
      </c>
      <c r="G10" s="82">
        <f aca="true" t="shared" si="2" ref="G10:G11">E10*F10</f>
        <v>0</v>
      </c>
    </row>
    <row r="11" spans="1:7" ht="24.95" customHeight="1">
      <c r="A11" s="57" t="s">
        <v>104</v>
      </c>
      <c r="B11" s="6" t="s">
        <v>10</v>
      </c>
      <c r="C11" s="66">
        <v>3000</v>
      </c>
      <c r="D11" s="84">
        <v>15</v>
      </c>
      <c r="E11" s="112">
        <f>D11*C11</f>
        <v>45000</v>
      </c>
      <c r="F11" s="79">
        <v>0</v>
      </c>
      <c r="G11" s="82">
        <f t="shared" si="2"/>
        <v>0</v>
      </c>
    </row>
    <row r="12" spans="1:7" ht="24.95" customHeight="1">
      <c r="A12" s="61" t="s">
        <v>64</v>
      </c>
      <c r="B12" s="62"/>
      <c r="C12" s="63"/>
      <c r="D12" s="63"/>
      <c r="E12" s="113"/>
      <c r="F12" s="65"/>
      <c r="G12" s="65"/>
    </row>
    <row r="13" spans="1:7" ht="24.95" customHeight="1">
      <c r="A13" s="31" t="s">
        <v>56</v>
      </c>
      <c r="B13" s="5" t="s">
        <v>1</v>
      </c>
      <c r="C13" s="33">
        <v>1400</v>
      </c>
      <c r="D13" s="33">
        <v>4</v>
      </c>
      <c r="E13" s="93">
        <f>C13*D13</f>
        <v>5600</v>
      </c>
      <c r="F13" s="79">
        <v>0</v>
      </c>
      <c r="G13" s="82">
        <f aca="true" t="shared" si="3" ref="G13:G15">E13*F13</f>
        <v>0</v>
      </c>
    </row>
    <row r="14" spans="1:7" ht="24.95" customHeight="1">
      <c r="A14" s="31" t="s">
        <v>105</v>
      </c>
      <c r="B14" s="5" t="s">
        <v>10</v>
      </c>
      <c r="C14" s="33">
        <v>14000</v>
      </c>
      <c r="D14" s="33">
        <v>8</v>
      </c>
      <c r="E14" s="114">
        <f>C14*D14</f>
        <v>112000</v>
      </c>
      <c r="F14" s="79">
        <v>0</v>
      </c>
      <c r="G14" s="82">
        <f t="shared" si="3"/>
        <v>0</v>
      </c>
    </row>
    <row r="15" spans="1:7" ht="24.95" customHeight="1">
      <c r="A15" s="31" t="s">
        <v>122</v>
      </c>
      <c r="B15" s="5" t="s">
        <v>20</v>
      </c>
      <c r="C15" s="33">
        <v>100</v>
      </c>
      <c r="D15" s="33">
        <v>1</v>
      </c>
      <c r="E15" s="93">
        <f>C15*D15</f>
        <v>100</v>
      </c>
      <c r="F15" s="79">
        <v>0</v>
      </c>
      <c r="G15" s="82">
        <f t="shared" si="3"/>
        <v>0</v>
      </c>
    </row>
    <row r="16" spans="1:7" ht="24.95" customHeight="1">
      <c r="A16" s="61" t="s">
        <v>26</v>
      </c>
      <c r="B16" s="64"/>
      <c r="C16" s="63"/>
      <c r="D16" s="63"/>
      <c r="E16" s="113"/>
      <c r="F16" s="65"/>
      <c r="G16" s="65"/>
    </row>
    <row r="17" spans="1:7" ht="24.95" customHeight="1">
      <c r="A17" s="31" t="s">
        <v>57</v>
      </c>
      <c r="B17" s="5" t="s">
        <v>1</v>
      </c>
      <c r="C17" s="33">
        <v>200</v>
      </c>
      <c r="D17" s="33">
        <v>4</v>
      </c>
      <c r="E17" s="93">
        <f>C17*D17</f>
        <v>800</v>
      </c>
      <c r="F17" s="79">
        <v>0</v>
      </c>
      <c r="G17" s="82">
        <f aca="true" t="shared" si="4" ref="G17:G19">E17*F17</f>
        <v>0</v>
      </c>
    </row>
    <row r="18" spans="1:7" ht="24.95" customHeight="1">
      <c r="A18" s="31" t="s">
        <v>106</v>
      </c>
      <c r="B18" s="5" t="s">
        <v>10</v>
      </c>
      <c r="C18" s="33">
        <v>2000</v>
      </c>
      <c r="D18" s="33">
        <v>8</v>
      </c>
      <c r="E18" s="114">
        <f>C18*D18</f>
        <v>16000</v>
      </c>
      <c r="F18" s="79">
        <v>0</v>
      </c>
      <c r="G18" s="82">
        <f t="shared" si="4"/>
        <v>0</v>
      </c>
    </row>
    <row r="19" spans="1:7" ht="33.75" customHeight="1">
      <c r="A19" s="11" t="s">
        <v>123</v>
      </c>
      <c r="B19" s="5" t="s">
        <v>1</v>
      </c>
      <c r="C19" s="33">
        <v>200</v>
      </c>
      <c r="D19" s="33">
        <v>1</v>
      </c>
      <c r="E19" s="93">
        <f>C19*D19</f>
        <v>200</v>
      </c>
      <c r="F19" s="79">
        <v>0</v>
      </c>
      <c r="G19" s="82">
        <f t="shared" si="4"/>
        <v>0</v>
      </c>
    </row>
    <row r="20" spans="1:7" ht="20.1" customHeight="1" thickBot="1">
      <c r="A20" s="91" t="s">
        <v>36</v>
      </c>
      <c r="B20" s="167">
        <f>SUM(G10+G11+G13+G14+G15+G17+G18+G19)</f>
        <v>0</v>
      </c>
      <c r="C20" s="168"/>
      <c r="D20" s="168"/>
      <c r="E20" s="168"/>
      <c r="F20" s="168"/>
      <c r="G20" s="168"/>
    </row>
    <row r="21" spans="1:7" ht="48" customHeight="1" thickBot="1">
      <c r="A21" s="92" t="s">
        <v>41</v>
      </c>
      <c r="B21" s="169">
        <f>B20+B7+B4</f>
        <v>0</v>
      </c>
      <c r="C21" s="170"/>
      <c r="D21" s="170"/>
      <c r="E21" s="170"/>
      <c r="F21" s="170"/>
      <c r="G21" s="171"/>
    </row>
    <row r="23" spans="1:7" ht="48" customHeight="1">
      <c r="A23" s="195" t="s">
        <v>135</v>
      </c>
      <c r="B23" s="195"/>
      <c r="C23" s="195"/>
      <c r="D23" s="195"/>
      <c r="E23" s="195"/>
      <c r="F23" s="195"/>
      <c r="G23" s="195"/>
    </row>
    <row r="24" spans="1:7" ht="21.75" customHeight="1">
      <c r="A24" s="195" t="s">
        <v>22</v>
      </c>
      <c r="B24" s="195"/>
      <c r="C24" s="195"/>
      <c r="D24" s="195"/>
      <c r="E24" s="195"/>
      <c r="F24" s="195"/>
      <c r="G24" s="195"/>
    </row>
    <row r="25" spans="1:7" ht="39" customHeight="1">
      <c r="A25" s="195" t="s">
        <v>65</v>
      </c>
      <c r="B25" s="195"/>
      <c r="C25" s="195"/>
      <c r="D25" s="195"/>
      <c r="E25" s="195"/>
      <c r="F25" s="195"/>
      <c r="G25" s="195"/>
    </row>
  </sheetData>
  <mergeCells count="8">
    <mergeCell ref="A1:G1"/>
    <mergeCell ref="A23:G23"/>
    <mergeCell ref="A24:G24"/>
    <mergeCell ref="A25:G25"/>
    <mergeCell ref="B4:G4"/>
    <mergeCell ref="B7:G7"/>
    <mergeCell ref="B20:G20"/>
    <mergeCell ref="B21:G2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workbookViewId="0" topLeftCell="A1">
      <selection activeCell="O16" sqref="O16"/>
    </sheetView>
  </sheetViews>
  <sheetFormatPr defaultColWidth="9.140625" defaultRowHeight="15"/>
  <cols>
    <col min="1" max="1" width="42.421875" style="0" customWidth="1"/>
    <col min="2" max="2" width="13.57421875" style="0" customWidth="1"/>
    <col min="4" max="5" width="14.00390625" style="0" customWidth="1"/>
    <col min="6" max="6" width="14.57421875" style="0" customWidth="1"/>
    <col min="7" max="7" width="19.8515625" style="0" customWidth="1"/>
  </cols>
  <sheetData>
    <row r="1" spans="1:7" ht="42.75" customHeight="1" thickBot="1">
      <c r="A1" s="163" t="s">
        <v>58</v>
      </c>
      <c r="B1" s="163"/>
      <c r="C1" s="163"/>
      <c r="D1" s="164"/>
      <c r="E1" s="165"/>
      <c r="F1" s="165"/>
      <c r="G1" s="165"/>
    </row>
    <row r="2" spans="1:7" ht="30.75" thickBot="1">
      <c r="A2" s="14" t="s">
        <v>59</v>
      </c>
      <c r="B2" s="41" t="s">
        <v>2</v>
      </c>
      <c r="C2" s="74" t="s">
        <v>3</v>
      </c>
      <c r="D2" s="42" t="s">
        <v>34</v>
      </c>
      <c r="E2" s="74" t="s">
        <v>13</v>
      </c>
      <c r="F2" s="42" t="s">
        <v>15</v>
      </c>
      <c r="G2" s="71" t="s">
        <v>14</v>
      </c>
    </row>
    <row r="3" spans="1:7" ht="45" customHeight="1">
      <c r="A3" s="151" t="s">
        <v>136</v>
      </c>
      <c r="B3" s="140" t="s">
        <v>96</v>
      </c>
      <c r="C3" s="141">
        <v>0.5</v>
      </c>
      <c r="D3" s="142">
        <v>20</v>
      </c>
      <c r="E3" s="143">
        <f>C3*D3</f>
        <v>10</v>
      </c>
      <c r="F3" s="138">
        <v>0</v>
      </c>
      <c r="G3" s="144">
        <f>E3*F3</f>
        <v>0</v>
      </c>
    </row>
    <row r="4" spans="1:7" ht="45" customHeight="1" thickBot="1">
      <c r="A4" s="145" t="s">
        <v>109</v>
      </c>
      <c r="B4" s="146" t="s">
        <v>110</v>
      </c>
      <c r="C4" s="150">
        <v>1</v>
      </c>
      <c r="D4" s="146">
        <v>1</v>
      </c>
      <c r="E4" s="147">
        <v>100</v>
      </c>
      <c r="F4" s="148">
        <v>0</v>
      </c>
      <c r="G4" s="149">
        <f>E4*F4</f>
        <v>0</v>
      </c>
    </row>
    <row r="5" spans="1:7" ht="24.95" customHeight="1" thickBot="1">
      <c r="A5" s="139" t="s">
        <v>36</v>
      </c>
      <c r="B5" s="196">
        <f>SUM(G3:G4)</f>
        <v>0</v>
      </c>
      <c r="C5" s="197"/>
      <c r="D5" s="197"/>
      <c r="E5" s="197"/>
      <c r="F5" s="197"/>
      <c r="G5" s="198"/>
    </row>
  </sheetData>
  <mergeCells count="2">
    <mergeCell ref="A1:G1"/>
    <mergeCell ref="B5:G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Křenková Eliška, Ing.</dc:creator>
  <cp:keywords/>
  <dc:description/>
  <cp:lastModifiedBy>Gorduličová Janka, Mgr.</cp:lastModifiedBy>
  <cp:lastPrinted>2022-04-06T12:11:39Z</cp:lastPrinted>
  <dcterms:created xsi:type="dcterms:W3CDTF">2022-03-14T14:22:42Z</dcterms:created>
  <dcterms:modified xsi:type="dcterms:W3CDTF">2022-05-09T10:45:37Z</dcterms:modified>
  <cp:category/>
  <cp:version/>
  <cp:contentType/>
  <cp:contentStatus/>
</cp:coreProperties>
</file>