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letkajosef\Documents\Zakázky\KD Lhota u Choryně\Rekonstrukce sálu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Pol'!$A$1:$U$116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F40" i="1" s="1"/>
  <c r="G106" i="12"/>
  <c r="AC106" i="12"/>
  <c r="AD106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0" i="12"/>
  <c r="G10" i="12"/>
  <c r="M10" i="12" s="1"/>
  <c r="I10" i="12"/>
  <c r="K10" i="12"/>
  <c r="O10" i="12"/>
  <c r="Q10" i="12"/>
  <c r="U10" i="12"/>
  <c r="F12" i="12"/>
  <c r="G12" i="12"/>
  <c r="M12" i="12" s="1"/>
  <c r="M11" i="12" s="1"/>
  <c r="I12" i="12"/>
  <c r="I11" i="12" s="1"/>
  <c r="K12" i="12"/>
  <c r="K11" i="12" s="1"/>
  <c r="O12" i="12"/>
  <c r="O11" i="12" s="1"/>
  <c r="Q12" i="12"/>
  <c r="Q11" i="12" s="1"/>
  <c r="U12" i="12"/>
  <c r="U11" i="12" s="1"/>
  <c r="F15" i="12"/>
  <c r="G15" i="12" s="1"/>
  <c r="I15" i="12"/>
  <c r="I14" i="12" s="1"/>
  <c r="K15" i="12"/>
  <c r="K14" i="12" s="1"/>
  <c r="O15" i="12"/>
  <c r="O14" i="12" s="1"/>
  <c r="Q15" i="12"/>
  <c r="Q14" i="12" s="1"/>
  <c r="U15" i="12"/>
  <c r="U14" i="12" s="1"/>
  <c r="F17" i="12"/>
  <c r="G17" i="12" s="1"/>
  <c r="M17" i="12" s="1"/>
  <c r="I17" i="12"/>
  <c r="K17" i="12"/>
  <c r="O17" i="12"/>
  <c r="Q17" i="12"/>
  <c r="U17" i="12"/>
  <c r="F21" i="12"/>
  <c r="G21" i="12" s="1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4" i="12"/>
  <c r="G24" i="12"/>
  <c r="M24" i="12" s="1"/>
  <c r="I24" i="12"/>
  <c r="K24" i="12"/>
  <c r="O24" i="12"/>
  <c r="Q24" i="12"/>
  <c r="U24" i="12"/>
  <c r="F26" i="12"/>
  <c r="G26" i="12"/>
  <c r="M26" i="12" s="1"/>
  <c r="I26" i="12"/>
  <c r="K26" i="12"/>
  <c r="O26" i="12"/>
  <c r="Q26" i="12"/>
  <c r="U26" i="12"/>
  <c r="F27" i="12"/>
  <c r="G27" i="12"/>
  <c r="M27" i="12" s="1"/>
  <c r="I27" i="12"/>
  <c r="K27" i="12"/>
  <c r="O27" i="12"/>
  <c r="Q27" i="12"/>
  <c r="U27" i="12"/>
  <c r="F29" i="12"/>
  <c r="G29" i="12"/>
  <c r="M29" i="12" s="1"/>
  <c r="I29" i="12"/>
  <c r="K29" i="12"/>
  <c r="O29" i="12"/>
  <c r="Q29" i="12"/>
  <c r="U29" i="12"/>
  <c r="F31" i="12"/>
  <c r="G31" i="12" s="1"/>
  <c r="I31" i="12"/>
  <c r="I30" i="12" s="1"/>
  <c r="K31" i="12"/>
  <c r="K30" i="12" s="1"/>
  <c r="O31" i="12"/>
  <c r="O30" i="12" s="1"/>
  <c r="Q31" i="12"/>
  <c r="Q30" i="12" s="1"/>
  <c r="U31" i="12"/>
  <c r="U30" i="12" s="1"/>
  <c r="F35" i="12"/>
  <c r="G35" i="12"/>
  <c r="G34" i="12" s="1"/>
  <c r="I35" i="12"/>
  <c r="I34" i="12" s="1"/>
  <c r="K35" i="12"/>
  <c r="K34" i="12" s="1"/>
  <c r="O35" i="12"/>
  <c r="O34" i="12" s="1"/>
  <c r="Q35" i="12"/>
  <c r="Q34" i="12" s="1"/>
  <c r="U35" i="12"/>
  <c r="U34" i="12" s="1"/>
  <c r="F37" i="12"/>
  <c r="G37" i="12" s="1"/>
  <c r="I37" i="12"/>
  <c r="I36" i="12" s="1"/>
  <c r="K37" i="12"/>
  <c r="K36" i="12" s="1"/>
  <c r="O37" i="12"/>
  <c r="O36" i="12" s="1"/>
  <c r="Q37" i="12"/>
  <c r="Q36" i="12" s="1"/>
  <c r="U37" i="12"/>
  <c r="U36" i="12" s="1"/>
  <c r="F38" i="12"/>
  <c r="G38" i="12" s="1"/>
  <c r="M38" i="12" s="1"/>
  <c r="I38" i="12"/>
  <c r="K38" i="12"/>
  <c r="O38" i="12"/>
  <c r="Q38" i="12"/>
  <c r="U38" i="12"/>
  <c r="F40" i="12"/>
  <c r="G40" i="12"/>
  <c r="G39" i="12" s="1"/>
  <c r="I40" i="12"/>
  <c r="I39" i="12" s="1"/>
  <c r="K40" i="12"/>
  <c r="K39" i="12" s="1"/>
  <c r="O40" i="12"/>
  <c r="O39" i="12" s="1"/>
  <c r="Q40" i="12"/>
  <c r="Q39" i="12" s="1"/>
  <c r="U40" i="12"/>
  <c r="U39" i="12" s="1"/>
  <c r="F41" i="12"/>
  <c r="G41" i="12"/>
  <c r="M41" i="12" s="1"/>
  <c r="I41" i="12"/>
  <c r="K41" i="12"/>
  <c r="O41" i="12"/>
  <c r="Q41" i="12"/>
  <c r="U41" i="12"/>
  <c r="F42" i="12"/>
  <c r="G42" i="12"/>
  <c r="M42" i="12" s="1"/>
  <c r="I42" i="12"/>
  <c r="K42" i="12"/>
  <c r="O42" i="12"/>
  <c r="Q42" i="12"/>
  <c r="U42" i="12"/>
  <c r="F43" i="12"/>
  <c r="G43" i="12"/>
  <c r="M43" i="12" s="1"/>
  <c r="I43" i="12"/>
  <c r="K43" i="12"/>
  <c r="O43" i="12"/>
  <c r="Q43" i="12"/>
  <c r="U43" i="12"/>
  <c r="F44" i="12"/>
  <c r="G44" i="12"/>
  <c r="M44" i="12" s="1"/>
  <c r="I44" i="12"/>
  <c r="K44" i="12"/>
  <c r="O44" i="12"/>
  <c r="Q44" i="12"/>
  <c r="U44" i="12"/>
  <c r="F45" i="12"/>
  <c r="G45" i="12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/>
  <c r="M47" i="12" s="1"/>
  <c r="I47" i="12"/>
  <c r="K47" i="12"/>
  <c r="O47" i="12"/>
  <c r="Q47" i="12"/>
  <c r="U47" i="12"/>
  <c r="F48" i="12"/>
  <c r="G48" i="12"/>
  <c r="M48" i="12" s="1"/>
  <c r="I48" i="12"/>
  <c r="K48" i="12"/>
  <c r="O48" i="12"/>
  <c r="Q48" i="12"/>
  <c r="U48" i="12"/>
  <c r="F49" i="12"/>
  <c r="G49" i="12"/>
  <c r="M49" i="12" s="1"/>
  <c r="I49" i="12"/>
  <c r="K49" i="12"/>
  <c r="O49" i="12"/>
  <c r="Q49" i="12"/>
  <c r="U49" i="12"/>
  <c r="F50" i="12"/>
  <c r="G50" i="12"/>
  <c r="M50" i="12" s="1"/>
  <c r="I50" i="12"/>
  <c r="K50" i="12"/>
  <c r="O50" i="12"/>
  <c r="Q50" i="12"/>
  <c r="U50" i="12"/>
  <c r="F51" i="12"/>
  <c r="G51" i="12"/>
  <c r="M51" i="12" s="1"/>
  <c r="I51" i="12"/>
  <c r="K51" i="12"/>
  <c r="O51" i="12"/>
  <c r="Q51" i="12"/>
  <c r="U51" i="12"/>
  <c r="F52" i="12"/>
  <c r="G52" i="12"/>
  <c r="M52" i="12" s="1"/>
  <c r="I52" i="12"/>
  <c r="K52" i="12"/>
  <c r="O52" i="12"/>
  <c r="Q52" i="12"/>
  <c r="U52" i="12"/>
  <c r="F55" i="12"/>
  <c r="G55" i="12" s="1"/>
  <c r="I55" i="12"/>
  <c r="I54" i="12" s="1"/>
  <c r="K55" i="12"/>
  <c r="K54" i="12" s="1"/>
  <c r="O55" i="12"/>
  <c r="O54" i="12" s="1"/>
  <c r="Q55" i="12"/>
  <c r="Q54" i="12" s="1"/>
  <c r="U55" i="12"/>
  <c r="U54" i="12" s="1"/>
  <c r="F57" i="12"/>
  <c r="G57" i="12"/>
  <c r="G56" i="12" s="1"/>
  <c r="I57" i="12"/>
  <c r="I56" i="12" s="1"/>
  <c r="K57" i="12"/>
  <c r="K56" i="12" s="1"/>
  <c r="O57" i="12"/>
  <c r="O56" i="12" s="1"/>
  <c r="Q57" i="12"/>
  <c r="Q56" i="12" s="1"/>
  <c r="U57" i="12"/>
  <c r="U56" i="12" s="1"/>
  <c r="F58" i="12"/>
  <c r="G58" i="12"/>
  <c r="M58" i="12" s="1"/>
  <c r="I58" i="12"/>
  <c r="K58" i="12"/>
  <c r="O58" i="12"/>
  <c r="Q58" i="12"/>
  <c r="U58" i="12"/>
  <c r="F60" i="12"/>
  <c r="G60" i="12" s="1"/>
  <c r="I60" i="12"/>
  <c r="I59" i="12" s="1"/>
  <c r="K60" i="12"/>
  <c r="K59" i="12" s="1"/>
  <c r="O60" i="12"/>
  <c r="O59" i="12" s="1"/>
  <c r="Q60" i="12"/>
  <c r="Q59" i="12" s="1"/>
  <c r="U60" i="12"/>
  <c r="U59" i="12" s="1"/>
  <c r="F61" i="12"/>
  <c r="G61" i="12" s="1"/>
  <c r="M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7" i="12"/>
  <c r="G67" i="12"/>
  <c r="G66" i="12" s="1"/>
  <c r="I67" i="12"/>
  <c r="I66" i="12" s="1"/>
  <c r="K67" i="12"/>
  <c r="K66" i="12" s="1"/>
  <c r="O67" i="12"/>
  <c r="O66" i="12" s="1"/>
  <c r="Q67" i="12"/>
  <c r="Q66" i="12" s="1"/>
  <c r="U67" i="12"/>
  <c r="U66" i="12" s="1"/>
  <c r="F68" i="12"/>
  <c r="G68" i="12"/>
  <c r="M68" i="12" s="1"/>
  <c r="I68" i="12"/>
  <c r="K68" i="12"/>
  <c r="O68" i="12"/>
  <c r="Q68" i="12"/>
  <c r="U68" i="12"/>
  <c r="F70" i="12"/>
  <c r="G70" i="12" s="1"/>
  <c r="I70" i="12"/>
  <c r="I69" i="12" s="1"/>
  <c r="K70" i="12"/>
  <c r="K69" i="12" s="1"/>
  <c r="O70" i="12"/>
  <c r="O69" i="12" s="1"/>
  <c r="Q70" i="12"/>
  <c r="Q69" i="12" s="1"/>
  <c r="U70" i="12"/>
  <c r="U69" i="12" s="1"/>
  <c r="F72" i="12"/>
  <c r="G72" i="12" s="1"/>
  <c r="M72" i="12" s="1"/>
  <c r="I72" i="12"/>
  <c r="K72" i="12"/>
  <c r="O72" i="12"/>
  <c r="Q72" i="12"/>
  <c r="U72" i="12"/>
  <c r="F73" i="12"/>
  <c r="G73" i="12" s="1"/>
  <c r="M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F76" i="12"/>
  <c r="G76" i="12" s="1"/>
  <c r="I76" i="12"/>
  <c r="I75" i="12" s="1"/>
  <c r="K76" i="12"/>
  <c r="K75" i="12" s="1"/>
  <c r="O76" i="12"/>
  <c r="O75" i="12" s="1"/>
  <c r="Q76" i="12"/>
  <c r="Q75" i="12" s="1"/>
  <c r="U76" i="12"/>
  <c r="U75" i="12" s="1"/>
  <c r="F78" i="12"/>
  <c r="G78" i="12"/>
  <c r="M78" i="12" s="1"/>
  <c r="M77" i="12" s="1"/>
  <c r="I78" i="12"/>
  <c r="I77" i="12" s="1"/>
  <c r="K78" i="12"/>
  <c r="K77" i="12" s="1"/>
  <c r="O78" i="12"/>
  <c r="O77" i="12" s="1"/>
  <c r="Q78" i="12"/>
  <c r="Q77" i="12" s="1"/>
  <c r="U78" i="12"/>
  <c r="U77" i="12" s="1"/>
  <c r="F80" i="12"/>
  <c r="G80" i="12" s="1"/>
  <c r="I80" i="12"/>
  <c r="I79" i="12" s="1"/>
  <c r="K80" i="12"/>
  <c r="K79" i="12" s="1"/>
  <c r="O80" i="12"/>
  <c r="O79" i="12" s="1"/>
  <c r="Q80" i="12"/>
  <c r="Q79" i="12" s="1"/>
  <c r="U80" i="12"/>
  <c r="U79" i="12" s="1"/>
  <c r="F83" i="12"/>
  <c r="G83" i="12" s="1"/>
  <c r="M83" i="12" s="1"/>
  <c r="I83" i="12"/>
  <c r="K83" i="12"/>
  <c r="O83" i="12"/>
  <c r="Q83" i="12"/>
  <c r="U83" i="12"/>
  <c r="F86" i="12"/>
  <c r="G86" i="12" s="1"/>
  <c r="M86" i="12" s="1"/>
  <c r="I86" i="12"/>
  <c r="K86" i="12"/>
  <c r="O86" i="12"/>
  <c r="Q86" i="12"/>
  <c r="U86" i="12"/>
  <c r="F87" i="12"/>
  <c r="G87" i="12" s="1"/>
  <c r="M87" i="12" s="1"/>
  <c r="I87" i="12"/>
  <c r="K87" i="12"/>
  <c r="O87" i="12"/>
  <c r="Q87" i="12"/>
  <c r="U87" i="12"/>
  <c r="F89" i="12"/>
  <c r="G89" i="12"/>
  <c r="M89" i="12" s="1"/>
  <c r="I89" i="12"/>
  <c r="I88" i="12" s="1"/>
  <c r="K89" i="12"/>
  <c r="K88" i="12" s="1"/>
  <c r="O89" i="12"/>
  <c r="O88" i="12" s="1"/>
  <c r="Q89" i="12"/>
  <c r="Q88" i="12" s="1"/>
  <c r="U89" i="12"/>
  <c r="U88" i="12" s="1"/>
  <c r="F91" i="12"/>
  <c r="G91" i="12"/>
  <c r="M91" i="12" s="1"/>
  <c r="I91" i="12"/>
  <c r="K91" i="12"/>
  <c r="O91" i="12"/>
  <c r="Q91" i="12"/>
  <c r="U91" i="12"/>
  <c r="F92" i="12"/>
  <c r="G92" i="12"/>
  <c r="M92" i="12" s="1"/>
  <c r="I92" i="12"/>
  <c r="K92" i="12"/>
  <c r="O92" i="12"/>
  <c r="Q92" i="12"/>
  <c r="U92" i="12"/>
  <c r="F94" i="12"/>
  <c r="G94" i="12" s="1"/>
  <c r="I94" i="12"/>
  <c r="I93" i="12" s="1"/>
  <c r="K94" i="12"/>
  <c r="K93" i="12" s="1"/>
  <c r="O94" i="12"/>
  <c r="O93" i="12" s="1"/>
  <c r="Q94" i="12"/>
  <c r="Q93" i="12" s="1"/>
  <c r="U94" i="12"/>
  <c r="U93" i="12" s="1"/>
  <c r="F96" i="12"/>
  <c r="G96" i="12" s="1"/>
  <c r="M96" i="12" s="1"/>
  <c r="I96" i="12"/>
  <c r="K96" i="12"/>
  <c r="O96" i="12"/>
  <c r="Q96" i="12"/>
  <c r="U96" i="12"/>
  <c r="F98" i="12"/>
  <c r="G98" i="12"/>
  <c r="M98" i="12" s="1"/>
  <c r="I98" i="12"/>
  <c r="I97" i="12" s="1"/>
  <c r="K98" i="12"/>
  <c r="K97" i="12" s="1"/>
  <c r="O98" i="12"/>
  <c r="O97" i="12" s="1"/>
  <c r="Q98" i="12"/>
  <c r="Q97" i="12" s="1"/>
  <c r="U98" i="12"/>
  <c r="U97" i="12" s="1"/>
  <c r="F99" i="12"/>
  <c r="G99" i="12"/>
  <c r="M99" i="12" s="1"/>
  <c r="I99" i="12"/>
  <c r="K99" i="12"/>
  <c r="O99" i="12"/>
  <c r="Q99" i="12"/>
  <c r="U99" i="12"/>
  <c r="F100" i="12"/>
  <c r="G100" i="12"/>
  <c r="M100" i="12" s="1"/>
  <c r="I100" i="12"/>
  <c r="K100" i="12"/>
  <c r="O100" i="12"/>
  <c r="Q100" i="12"/>
  <c r="U100" i="12"/>
  <c r="F101" i="12"/>
  <c r="G101" i="12"/>
  <c r="M101" i="12" s="1"/>
  <c r="I101" i="12"/>
  <c r="K101" i="12"/>
  <c r="O101" i="12"/>
  <c r="Q101" i="12"/>
  <c r="U101" i="12"/>
  <c r="F103" i="12"/>
  <c r="G103" i="12" s="1"/>
  <c r="I103" i="12"/>
  <c r="I102" i="12" s="1"/>
  <c r="K103" i="12"/>
  <c r="K102" i="12" s="1"/>
  <c r="O103" i="12"/>
  <c r="O102" i="12" s="1"/>
  <c r="Q103" i="12"/>
  <c r="Q102" i="12" s="1"/>
  <c r="U103" i="12"/>
  <c r="U102" i="12" s="1"/>
  <c r="F104" i="12"/>
  <c r="G104" i="12" s="1"/>
  <c r="M104" i="12" s="1"/>
  <c r="I104" i="12"/>
  <c r="K104" i="12"/>
  <c r="O104" i="12"/>
  <c r="Q104" i="12"/>
  <c r="U104" i="12"/>
  <c r="I20" i="1"/>
  <c r="I19" i="1"/>
  <c r="I18" i="1"/>
  <c r="I17" i="1"/>
  <c r="I16" i="1"/>
  <c r="I66" i="1"/>
  <c r="G27" i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I21" i="1" l="1"/>
  <c r="G28" i="1"/>
  <c r="G23" i="1"/>
  <c r="H39" i="1"/>
  <c r="H40" i="1" s="1"/>
  <c r="G102" i="12"/>
  <c r="M103" i="12"/>
  <c r="M102" i="12" s="1"/>
  <c r="G93" i="12"/>
  <c r="M94" i="12"/>
  <c r="M93" i="12" s="1"/>
  <c r="M88" i="12"/>
  <c r="G75" i="12"/>
  <c r="M76" i="12"/>
  <c r="M75" i="12" s="1"/>
  <c r="M97" i="12"/>
  <c r="G79" i="12"/>
  <c r="M80" i="12"/>
  <c r="M79" i="12" s="1"/>
  <c r="G97" i="12"/>
  <c r="G88" i="12"/>
  <c r="G77" i="12"/>
  <c r="M70" i="12"/>
  <c r="M69" i="12" s="1"/>
  <c r="G69" i="12"/>
  <c r="M60" i="12"/>
  <c r="M59" i="12" s="1"/>
  <c r="G59" i="12"/>
  <c r="M55" i="12"/>
  <c r="M54" i="12" s="1"/>
  <c r="G54" i="12"/>
  <c r="M31" i="12"/>
  <c r="M30" i="12" s="1"/>
  <c r="G30" i="12"/>
  <c r="G14" i="12"/>
  <c r="M15" i="12"/>
  <c r="M14" i="12" s="1"/>
  <c r="M37" i="12"/>
  <c r="M36" i="12" s="1"/>
  <c r="G36" i="12"/>
  <c r="M67" i="12"/>
  <c r="M66" i="12" s="1"/>
  <c r="M57" i="12"/>
  <c r="M56" i="12" s="1"/>
  <c r="M40" i="12"/>
  <c r="M39" i="12" s="1"/>
  <c r="M35" i="12"/>
  <c r="M34" i="12" s="1"/>
  <c r="G11" i="12"/>
  <c r="M9" i="12"/>
  <c r="M8" i="12" s="1"/>
  <c r="I39" i="1"/>
  <c r="I40" i="1" s="1"/>
  <c r="J39" i="1" s="1"/>
  <c r="J40" i="1" s="1"/>
  <c r="G29" i="1" l="1"/>
  <c r="G24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<sst xmlns="http://schemas.openxmlformats.org/spreadsheetml/2006/main" count="531" uniqueCount="275">
  <si>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</si>
  <si>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</si>
  <si>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</si>
  <si>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</si>
  <si>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</si>
  <si>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</si>
  <si>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</si>
  <si>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</si>
  <si>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</si>
  <si>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</si>
  <si>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</si>
  <si>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</si>
  <si>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</si>
  <si>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</si>
  <si>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</si>
  <si>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</si>
  <si>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</si>
  <si>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</si>
  <si>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</si>
  <si>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</si>
  <si>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</si>
  <si>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</si>
  <si>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</si>
  <si>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</si>
  <si>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</si>
  <si>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</si>
  <si>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</si>
  <si>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</si>
  <si>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</si>
  <si>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</si>
  <si>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</si>
  <si>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</si>
  <si>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</si>
  <si>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</si>
  <si>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</si>
  <si>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</si>
  <si>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</si>
  <si>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</si>
  <si>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</si>
  <si>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</si>
  <si>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</si>
  <si>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</si>
  <si>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</si>
  <si>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KD Lhota</t>
  </si>
  <si>
    <t>Rozpočet:</t>
  </si>
  <si>
    <t>Misto</t>
  </si>
  <si>
    <t>Stavební úpravy v objektu KD Lhota, Valašské Meziříčí, červenec 2022</t>
  </si>
  <si>
    <t>Město Valašské Meziříčí</t>
  </si>
  <si>
    <t>Náměstí 5</t>
  </si>
  <si>
    <t>Valašské Meziříčí</t>
  </si>
  <si>
    <t>75701</t>
  </si>
  <si>
    <t>00304387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</si>
  <si>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</si>
  <si>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</si>
  <si>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</si>
  <si>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</si>
  <si>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</si>
  <si>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</si>
  <si>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</si>
  <si>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</si>
  <si>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</si>
  <si>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</si>
  <si>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</si>
  <si>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</si>
  <si>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</si>
  <si>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</si>
  <si>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</si>
  <si>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</si>
  <si>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</si>
  <si>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</si>
  <si>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</si>
  <si>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</si>
  <si>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</si>
  <si>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713</t>
  </si>
  <si>
    <t>Izolace tepelné</t>
  </si>
  <si>
    <t>762</t>
  </si>
  <si>
    <t>Konstrukce tesařské</t>
  </si>
  <si>
    <t>766</t>
  </si>
  <si>
    <t>Konstrukce truhlářské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</si>
  <si>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</si>
  <si>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</si>
  <si>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</si>
  <si>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</si>
  <si>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</si>
  <si>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</si>
  <si>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</si>
  <si>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</si>
  <si>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</si>
  <si>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</si>
  <si>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</si>
  <si>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Čalounické úpravy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</si>
  <si>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</si>
  <si>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</si>
  <si>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</si>
  <si>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</si>
  <si>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</si>
  <si>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</si>
  <si>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</si>
  <si>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</si>
  <si>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</si>
  <si>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</si>
  <si>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</si>
  <si>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</si>
  <si>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</si>
  <si>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</si>
  <si>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</si>
  <si>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</si>
  <si>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</si>
  <si>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</si>
  <si>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</si>
  <si>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</si>
  <si>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</si>
  <si>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</si>
  <si>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</si>
  <si>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</si>
  <si>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</si>
  <si>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</si>
  <si>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</si>
  <si>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</si>
  <si>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</si>
  <si>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</si>
  <si>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</si>
  <si>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319201319R00</t>
  </si>
  <si>
    <t>Vyrovnání zdiva pod omítku maltou ze SMS tl. 50 mm</t>
  </si>
  <si>
    <t>m2</t>
  </si>
  <si>
    <t>POL1_0</t>
  </si>
  <si>
    <t>342264051RT2</t>
  </si>
  <si>
    <t>Podhled sádrokartonový na zavěšenou ocel. konstr., desky protipožární tl. 12,5 mm, bez izolace</t>
  </si>
  <si>
    <t>416026126R00</t>
  </si>
  <si>
    <t>Podhled SDK,ocel.dvouúrov.kříž.rošt, 1x RF 15 mm</t>
  </si>
  <si>
    <t>hlavní sál:8,65*12,2</t>
  </si>
  <si>
    <t>VV</t>
  </si>
  <si>
    <t>612421637R00</t>
  </si>
  <si>
    <t>Omítka vnitřní zdiva, MVC, štuková</t>
  </si>
  <si>
    <t>chodba:17,6</t>
  </si>
  <si>
    <t>612471411R00</t>
  </si>
  <si>
    <t>Úprava vnitřních stěn aktivovaným štukem</t>
  </si>
  <si>
    <t>hlavní sál:(8,65+12,2+8,65+12,2)*3,8</t>
  </si>
  <si>
    <t>odpočet oken a dveří:-(2,4*1,95)*6-1,0*2,2-1,6*2,2</t>
  </si>
  <si>
    <t>přípočet špalety:(2,4+1,95+1,95)*0,45*6</t>
  </si>
  <si>
    <t>622481211RT6</t>
  </si>
  <si>
    <t>Montáž výztužné sítě(perlinky)do stěrky-vnit.stěny, včetně výztužné sítě a stěrkového tmelu Profi</t>
  </si>
  <si>
    <t>610991111R00</t>
  </si>
  <si>
    <t>Zakrývání výplní vnitřních otvorů</t>
  </si>
  <si>
    <t>okna:2,4*1,95*6+1,0*2,2+1,6*2,2</t>
  </si>
  <si>
    <t>610991001R00</t>
  </si>
  <si>
    <t>Rohová lišta pro vnitř.omítku tl. 6 mm, s tkaninou</t>
  </si>
  <si>
    <t>m</t>
  </si>
  <si>
    <t>kolem oken:(1,95+1,95+2,2)*6</t>
  </si>
  <si>
    <t>620991005R00</t>
  </si>
  <si>
    <t>Začišťovací okenní lišta s tkaninou, APU lišta</t>
  </si>
  <si>
    <t>612403399R00</t>
  </si>
  <si>
    <t>Hrubá výplň rýh ve stěnách maltou, venkovní WC</t>
  </si>
  <si>
    <t>venkovní WC:(0,9+0,6+0,9+0,6)*0,3</t>
  </si>
  <si>
    <t>612409991RT2</t>
  </si>
  <si>
    <t>Začištění omítek kolem oken,dveří apod., s použitím suché maltové směsi</t>
  </si>
  <si>
    <t>941955002R00</t>
  </si>
  <si>
    <t>Lešení lehké pomocné, výška podlahy do 1,9 m</t>
  </si>
  <si>
    <t>hlavní sál:141,67</t>
  </si>
  <si>
    <t>chodba:5,0*2,1</t>
  </si>
  <si>
    <t>952902110R00</t>
  </si>
  <si>
    <t>Zametání v místnostech, chodbách, na  schodišti a na půdách, Hrubý stavebníé úklid</t>
  </si>
  <si>
    <t>968062455R00</t>
  </si>
  <si>
    <t>Vybourání dřevěných dveřních zárubní pl. do 2 m2</t>
  </si>
  <si>
    <t>968061125R00</t>
  </si>
  <si>
    <t>Vyvěšení dřevěných dveřních křídel pl. do 2 m2</t>
  </si>
  <si>
    <t>kus</t>
  </si>
  <si>
    <t>978200010RA0</t>
  </si>
  <si>
    <t>Otlučení vnitřních omítek stěn vápenocem. 100 %</t>
  </si>
  <si>
    <t>POL2_0</t>
  </si>
  <si>
    <t>973100011RA0</t>
  </si>
  <si>
    <t>Vysekání kapes ve zdivu z cihel, 30 x 30 x 15 cm</t>
  </si>
  <si>
    <t>978100020RA0</t>
  </si>
  <si>
    <t>Otlučení vnitřních omítek stropů vápen.rákos.100 %</t>
  </si>
  <si>
    <t>61250025R</t>
  </si>
  <si>
    <t>Schody skládací dřevěné LUX EI 15 THERM 120x70 cm</t>
  </si>
  <si>
    <t>POL3_0</t>
  </si>
  <si>
    <t>979012212R00</t>
  </si>
  <si>
    <t>Svislá doprava suti a vybour. hmot na H do 4 m</t>
  </si>
  <si>
    <t>t</t>
  </si>
  <si>
    <t>979082312R00</t>
  </si>
  <si>
    <t>Vodorovná doprava suti a hmot po suchu do 500 m</t>
  </si>
  <si>
    <t>979087311R00</t>
  </si>
  <si>
    <t>Vodorovné přemístění suti nošením do 10 m</t>
  </si>
  <si>
    <t>979083116R00</t>
  </si>
  <si>
    <t>Vodorovné přemístění suti na skládku do 5000 m</t>
  </si>
  <si>
    <t>979091221R00</t>
  </si>
  <si>
    <t>Vodorovné přemístění suti za každý další 1 km</t>
  </si>
  <si>
    <t>979093111R00</t>
  </si>
  <si>
    <t>Uložení suti na skládku bez zhutnění</t>
  </si>
  <si>
    <t>979990105R00</t>
  </si>
  <si>
    <t>Poplatek za skládku suti - cihelné výrobky, skupina odpadu 170102</t>
  </si>
  <si>
    <t>979088212R01</t>
  </si>
  <si>
    <t>Nakládání suti na dopr.prostředky</t>
  </si>
  <si>
    <t>971033541R00</t>
  </si>
  <si>
    <t>Vybourání otv. zeď cihel. pl.1 m2, tl.30 cm, MVC</t>
  </si>
  <si>
    <t>m3</t>
  </si>
  <si>
    <t>venkovní WC:0,9*0,6*0,3</t>
  </si>
  <si>
    <t>999281145R00</t>
  </si>
  <si>
    <t>Přesun hmot pro opravy a údržbu do v. 6 m, nošením</t>
  </si>
  <si>
    <t>713111211RK2</t>
  </si>
  <si>
    <t>Montáž parozábrany krovů spodem s přelepením spojů, Jutafol N 110 speciál</t>
  </si>
  <si>
    <t>713111111RV9</t>
  </si>
  <si>
    <t>Izolace tepelné stropů vrchem kladené volně, 2 vrstvy - včetně dodávky Isover UNI tl. 2x140 mm</t>
  </si>
  <si>
    <t>762900020RA0</t>
  </si>
  <si>
    <t>Demontáž dřevěného schodiště</t>
  </si>
  <si>
    <t>762900080RA0</t>
  </si>
  <si>
    <t>Demontáž záklopu stropů</t>
  </si>
  <si>
    <t>762900010RA0</t>
  </si>
  <si>
    <t>Demontáž dřevěných stěn včetně obložení</t>
  </si>
  <si>
    <t>762822120RT3</t>
  </si>
  <si>
    <t>Montáž stropnic hraněných pl. do 288 cm2, včetně dodávky řeziva, hranoly 14/16</t>
  </si>
  <si>
    <t>762521108RT2</t>
  </si>
  <si>
    <t>Položení podlah nehoblovaných na sraz,  OSB desky, včetně dodávky OSB desky tl. 22 mm</t>
  </si>
  <si>
    <t>998762102R00</t>
  </si>
  <si>
    <t>Přesun hmot pro tesařské konstrukce, výšky do 12 m</t>
  </si>
  <si>
    <t>766621263R00</t>
  </si>
  <si>
    <t>Okna komplet. jednoduchá do rámů pl. do 1,5 m2, do WC</t>
  </si>
  <si>
    <t>61143005R</t>
  </si>
  <si>
    <t>Okno plastové jednodílné 60 x 90 cm P, do WC</t>
  </si>
  <si>
    <t>775591900R00</t>
  </si>
  <si>
    <t>Oprava podlah, broušení vlysů, parket trojnásobné</t>
  </si>
  <si>
    <t>775599200R00</t>
  </si>
  <si>
    <t>Vyleštění dřevěných podlah</t>
  </si>
  <si>
    <t>775 41-3110.R00</t>
  </si>
  <si>
    <t>Podlahové lišty ze dřeva, přibíjené</t>
  </si>
  <si>
    <t>998775101R00</t>
  </si>
  <si>
    <t>Přesun hmot pro podlahy vlysové, výšky do 6 m</t>
  </si>
  <si>
    <t>781411904R00</t>
  </si>
  <si>
    <t>Oprava obkladů z obkladaček porovin. 200x100, venkovní WC, okenní špaleta</t>
  </si>
  <si>
    <t>783614930R00</t>
  </si>
  <si>
    <t>Údržba, nátěr olej.truhl.výrobků 2x+1x email+2x tm</t>
  </si>
  <si>
    <t>784402802R00</t>
  </si>
  <si>
    <t>Odstranění malby oškrábáním v místnosti H do 5 m</t>
  </si>
  <si>
    <t>784195312R00</t>
  </si>
  <si>
    <t>Malba Primalex Fortisimo, bílá, bez penetrace, 2 x</t>
  </si>
  <si>
    <t>stěny sál + chodba:159,67</t>
  </si>
  <si>
    <t>stropy sál + chodba:105,53+12,0</t>
  </si>
  <si>
    <t>784011121R00</t>
  </si>
  <si>
    <t>Broušení štuků a nových omítek</t>
  </si>
  <si>
    <t>784191201R00</t>
  </si>
  <si>
    <t>Penetrace podkladu hloubková Primalex 1x</t>
  </si>
  <si>
    <t>785411130R00</t>
  </si>
  <si>
    <t>Lepení tapet vinylov.bez vzoru na stěnu do v. 3,8m</t>
  </si>
  <si>
    <t>2,7*5,0+2,2*7,5</t>
  </si>
  <si>
    <t>785918200R00</t>
  </si>
  <si>
    <t>Napuštění podkladu Koramexem L v. do 3,8 m</t>
  </si>
  <si>
    <t>62461142R</t>
  </si>
  <si>
    <t xml:space="preserve">Tapeta fliesová obrazová  </t>
  </si>
  <si>
    <t>786622211R02</t>
  </si>
  <si>
    <t>Žaluzie horizontální venkovní AL lamely bílé, s motorem,předokenní box, dálkové ovládání</t>
  </si>
  <si>
    <t>ks</t>
  </si>
  <si>
    <t>okna sál 2,2*1,95:6</t>
  </si>
  <si>
    <t>728314116R03</t>
  </si>
  <si>
    <t>Montáž žaluzií včetně elektroinstalačního, připojení a kabelů.</t>
  </si>
  <si>
    <t>210011001R00</t>
  </si>
  <si>
    <t>Elektroinstalace, viz.položkový rozpočet elektro bude přílohou</t>
  </si>
  <si>
    <t>soub.</t>
  </si>
  <si>
    <t>210201511R00</t>
  </si>
  <si>
    <t>Svítidlo LED  stropní přisazené, viz.položkový rozpočet vyplněný v příloze</t>
  </si>
  <si>
    <t>650516811R00</t>
  </si>
  <si>
    <t>Revize elektroinstalace</t>
  </si>
  <si>
    <t>soub</t>
  </si>
  <si>
    <t>998289092R00</t>
  </si>
  <si>
    <t>Přesun hmot, elektroinstalace, příplatek do 1 km</t>
  </si>
  <si>
    <t>005121020R</t>
  </si>
  <si>
    <t xml:space="preserve">Provoz zařízení staveniště </t>
  </si>
  <si>
    <t>Soubor</t>
  </si>
  <si>
    <t>005231010R</t>
  </si>
  <si>
    <t>Revize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</si>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</sst>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174" fontId="16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/>
      <c r="J5" s="11"/>
    </row>
    <row r="6" spans="1:15" ht="15.75" customHeight="1" x14ac:dyDescent="0.2">
      <c r="A6" s="4"/>
      <c r="B6" s="39"/>
      <c r="C6" s="25"/>
      <c r="D6" s="121"/>
      <c r="E6" s="25"/>
      <c r="F6" s="25"/>
      <c r="G6" s="25"/>
      <c r="H6" s="27" t="s">
        <v>34</v>
      </c>
      <c r="I6" s="121"/>
      <c r="J6" s="11"/>
    </row>
    <row r="7" spans="1:15" ht="15.75" customHeight="1" x14ac:dyDescent="0.2">
      <c r="A7" s="4"/>
      <c r="B7" s="40"/>
      <c r="C7" s="122"/>
      <c r="D7" s="104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 t="s">
        <v>47</v>
      </c>
      <c r="E11" s="123"/>
      <c r="F11" s="123"/>
      <c r="G11" s="123"/>
      <c r="H11" s="27" t="s">
        <v>33</v>
      </c>
      <c r="I11" s="127" t="s">
        <v>51</v>
      </c>
      <c r="J11" s="11"/>
    </row>
    <row r="12" spans="1:15" ht="15.75" customHeight="1" x14ac:dyDescent="0.2">
      <c r="A12" s="4"/>
      <c r="B12" s="39"/>
      <c r="C12" s="25"/>
      <c r="D12" s="124" t="s">
        <v>48</v>
      </c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 t="s">
        <v>50</v>
      </c>
      <c r="D13" s="125" t="s">
        <v>49</v>
      </c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SUMIF(F47:F65,A16,I47:I65)+SUMIF(F47:F65,"PSU",I47:I65)</f>
        <v>0</v>
      </c>
      <c r="J16" s="82"/>
    </row>
    <row r="17" spans="1:10" ht="23.25" customHeight="1" x14ac:dyDescent="0.2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SUMIF(F47:F65,A17,I47:I65)</f>
        <v>0</v>
      </c>
      <c r="J17" s="82"/>
    </row>
    <row r="18" spans="1:10" ht="23.25" customHeight="1" x14ac:dyDescent="0.2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SUMIF(F47:F65,A18,I47:I65)</f>
        <v>0</v>
      </c>
      <c r="J18" s="82"/>
    </row>
    <row r="19" spans="1:10" ht="23.25" customHeight="1" x14ac:dyDescent="0.2">
      <c r="A19" s="192" t="s">
        <v>93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SUMIF(F47:F65,A19,I47:I65)</f>
        <v>0</v>
      </c>
      <c r="J19" s="82"/>
    </row>
    <row r="20" spans="1:10" ht="23.25" customHeight="1" x14ac:dyDescent="0.2">
      <c r="A20" s="192" t="s">
        <v>94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SUMIF(F47:F65,A20,I47:I65)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44746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52</v>
      </c>
      <c r="C39" s="137" t="s">
        <v>46</v>
      </c>
      <c r="D39" s="138"/>
      <c r="E39" s="138"/>
      <c r="F39" s="146">
        <f>'Rozpočet Pol'!AC106</f>
        <v>0</v>
      </c>
      <c r="G39" s="147">
        <f>'Rozpočet Pol'!AD106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30"/>
      <c r="B40" s="140" t="s">
        <v>53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 x14ac:dyDescent="0.25">
      <c r="B44" s="160" t="s">
        <v>55</v>
      </c>
    </row>
    <row r="46" spans="1:10" ht="25.5" customHeight="1" x14ac:dyDescent="0.2">
      <c r="A46" s="161"/>
      <c r="B46" s="167" t="s">
        <v>16</v>
      </c>
      <c r="C46" s="167" t="s">
        <v>5</v>
      </c>
      <c r="D46" s="168"/>
      <c r="E46" s="168"/>
      <c r="F46" s="171" t="s">
        <v>56</v>
      </c>
      <c r="G46" s="171"/>
      <c r="H46" s="171"/>
      <c r="I46" s="172" t="s">
        <v>28</v>
      </c>
      <c r="J46" s="172"/>
    </row>
    <row r="47" spans="1:10" ht="25.5" customHeight="1" x14ac:dyDescent="0.2">
      <c r="A47" s="162"/>
      <c r="B47" s="173" t="s">
        <v>57</v>
      </c>
      <c r="C47" s="174" t="s">
        <v>58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 x14ac:dyDescent="0.2">
      <c r="A48" s="162"/>
      <c r="B48" s="165" t="s">
        <v>59</v>
      </c>
      <c r="C48" s="164" t="s">
        <v>60</v>
      </c>
      <c r="D48" s="166"/>
      <c r="E48" s="166"/>
      <c r="F48" s="182" t="s">
        <v>23</v>
      </c>
      <c r="G48" s="183"/>
      <c r="H48" s="183"/>
      <c r="I48" s="184">
        <f>'Rozpočet Pol'!G11</f>
        <v>0</v>
      </c>
      <c r="J48" s="184"/>
    </row>
    <row r="49" spans="1:10" ht="25.5" customHeight="1" x14ac:dyDescent="0.2">
      <c r="A49" s="162"/>
      <c r="B49" s="165" t="s">
        <v>61</v>
      </c>
      <c r="C49" s="164" t="s">
        <v>62</v>
      </c>
      <c r="D49" s="166"/>
      <c r="E49" s="166"/>
      <c r="F49" s="182" t="s">
        <v>23</v>
      </c>
      <c r="G49" s="183"/>
      <c r="H49" s="183"/>
      <c r="I49" s="184">
        <f>'Rozpočet Pol'!G14</f>
        <v>0</v>
      </c>
      <c r="J49" s="184"/>
    </row>
    <row r="50" spans="1:10" ht="25.5" customHeight="1" x14ac:dyDescent="0.2">
      <c r="A50" s="162"/>
      <c r="B50" s="165" t="s">
        <v>63</v>
      </c>
      <c r="C50" s="164" t="s">
        <v>64</v>
      </c>
      <c r="D50" s="166"/>
      <c r="E50" s="166"/>
      <c r="F50" s="182" t="s">
        <v>23</v>
      </c>
      <c r="G50" s="183"/>
      <c r="H50" s="183"/>
      <c r="I50" s="184">
        <f>'Rozpočet Pol'!G30</f>
        <v>0</v>
      </c>
      <c r="J50" s="184"/>
    </row>
    <row r="51" spans="1:10" ht="25.5" customHeight="1" x14ac:dyDescent="0.2">
      <c r="A51" s="162"/>
      <c r="B51" s="165" t="s">
        <v>65</v>
      </c>
      <c r="C51" s="164" t="s">
        <v>66</v>
      </c>
      <c r="D51" s="166"/>
      <c r="E51" s="166"/>
      <c r="F51" s="182" t="s">
        <v>23</v>
      </c>
      <c r="G51" s="183"/>
      <c r="H51" s="183"/>
      <c r="I51" s="184">
        <f>'Rozpočet Pol'!G34</f>
        <v>0</v>
      </c>
      <c r="J51" s="184"/>
    </row>
    <row r="52" spans="1:10" ht="25.5" customHeight="1" x14ac:dyDescent="0.2">
      <c r="A52" s="162"/>
      <c r="B52" s="165" t="s">
        <v>67</v>
      </c>
      <c r="C52" s="164" t="s">
        <v>68</v>
      </c>
      <c r="D52" s="166"/>
      <c r="E52" s="166"/>
      <c r="F52" s="182" t="s">
        <v>23</v>
      </c>
      <c r="G52" s="183"/>
      <c r="H52" s="183"/>
      <c r="I52" s="184">
        <f>'Rozpočet Pol'!G36</f>
        <v>0</v>
      </c>
      <c r="J52" s="184"/>
    </row>
    <row r="53" spans="1:10" ht="25.5" customHeight="1" x14ac:dyDescent="0.2">
      <c r="A53" s="162"/>
      <c r="B53" s="165" t="s">
        <v>69</v>
      </c>
      <c r="C53" s="164" t="s">
        <v>70</v>
      </c>
      <c r="D53" s="166"/>
      <c r="E53" s="166"/>
      <c r="F53" s="182" t="s">
        <v>23</v>
      </c>
      <c r="G53" s="183"/>
      <c r="H53" s="183"/>
      <c r="I53" s="184">
        <f>'Rozpočet Pol'!G39</f>
        <v>0</v>
      </c>
      <c r="J53" s="184"/>
    </row>
    <row r="54" spans="1:10" ht="25.5" customHeight="1" x14ac:dyDescent="0.2">
      <c r="A54" s="162"/>
      <c r="B54" s="165" t="s">
        <v>71</v>
      </c>
      <c r="C54" s="164" t="s">
        <v>72</v>
      </c>
      <c r="D54" s="166"/>
      <c r="E54" s="166"/>
      <c r="F54" s="182" t="s">
        <v>23</v>
      </c>
      <c r="G54" s="183"/>
      <c r="H54" s="183"/>
      <c r="I54" s="184">
        <f>'Rozpočet Pol'!G54</f>
        <v>0</v>
      </c>
      <c r="J54" s="184"/>
    </row>
    <row r="55" spans="1:10" ht="25.5" customHeight="1" x14ac:dyDescent="0.2">
      <c r="A55" s="162"/>
      <c r="B55" s="165" t="s">
        <v>73</v>
      </c>
      <c r="C55" s="164" t="s">
        <v>74</v>
      </c>
      <c r="D55" s="166"/>
      <c r="E55" s="166"/>
      <c r="F55" s="182" t="s">
        <v>24</v>
      </c>
      <c r="G55" s="183"/>
      <c r="H55" s="183"/>
      <c r="I55" s="184">
        <f>'Rozpočet Pol'!G56</f>
        <v>0</v>
      </c>
      <c r="J55" s="184"/>
    </row>
    <row r="56" spans="1:10" ht="25.5" customHeight="1" x14ac:dyDescent="0.2">
      <c r="A56" s="162"/>
      <c r="B56" s="165" t="s">
        <v>75</v>
      </c>
      <c r="C56" s="164" t="s">
        <v>76</v>
      </c>
      <c r="D56" s="166"/>
      <c r="E56" s="166"/>
      <c r="F56" s="182" t="s">
        <v>24</v>
      </c>
      <c r="G56" s="183"/>
      <c r="H56" s="183"/>
      <c r="I56" s="184">
        <f>'Rozpočet Pol'!G59</f>
        <v>0</v>
      </c>
      <c r="J56" s="184"/>
    </row>
    <row r="57" spans="1:10" ht="25.5" customHeight="1" x14ac:dyDescent="0.2">
      <c r="A57" s="162"/>
      <c r="B57" s="165" t="s">
        <v>77</v>
      </c>
      <c r="C57" s="164" t="s">
        <v>78</v>
      </c>
      <c r="D57" s="166"/>
      <c r="E57" s="166"/>
      <c r="F57" s="182" t="s">
        <v>24</v>
      </c>
      <c r="G57" s="183"/>
      <c r="H57" s="183"/>
      <c r="I57" s="184">
        <f>'Rozpočet Pol'!G66</f>
        <v>0</v>
      </c>
      <c r="J57" s="184"/>
    </row>
    <row r="58" spans="1:10" ht="25.5" customHeight="1" x14ac:dyDescent="0.2">
      <c r="A58" s="162"/>
      <c r="B58" s="165" t="s">
        <v>79</v>
      </c>
      <c r="C58" s="164" t="s">
        <v>80</v>
      </c>
      <c r="D58" s="166"/>
      <c r="E58" s="166"/>
      <c r="F58" s="182" t="s">
        <v>24</v>
      </c>
      <c r="G58" s="183"/>
      <c r="H58" s="183"/>
      <c r="I58" s="184">
        <f>'Rozpočet Pol'!G69</f>
        <v>0</v>
      </c>
      <c r="J58" s="184"/>
    </row>
    <row r="59" spans="1:10" ht="25.5" customHeight="1" x14ac:dyDescent="0.2">
      <c r="A59" s="162"/>
      <c r="B59" s="165" t="s">
        <v>81</v>
      </c>
      <c r="C59" s="164" t="s">
        <v>82</v>
      </c>
      <c r="D59" s="166"/>
      <c r="E59" s="166"/>
      <c r="F59" s="182" t="s">
        <v>24</v>
      </c>
      <c r="G59" s="183"/>
      <c r="H59" s="183"/>
      <c r="I59" s="184">
        <f>'Rozpočet Pol'!G75</f>
        <v>0</v>
      </c>
      <c r="J59" s="184"/>
    </row>
    <row r="60" spans="1:10" ht="25.5" customHeight="1" x14ac:dyDescent="0.2">
      <c r="A60" s="162"/>
      <c r="B60" s="165" t="s">
        <v>83</v>
      </c>
      <c r="C60" s="164" t="s">
        <v>84</v>
      </c>
      <c r="D60" s="166"/>
      <c r="E60" s="166"/>
      <c r="F60" s="182" t="s">
        <v>24</v>
      </c>
      <c r="G60" s="183"/>
      <c r="H60" s="183"/>
      <c r="I60" s="184">
        <f>'Rozpočet Pol'!G77</f>
        <v>0</v>
      </c>
      <c r="J60" s="184"/>
    </row>
    <row r="61" spans="1:10" ht="25.5" customHeight="1" x14ac:dyDescent="0.2">
      <c r="A61" s="162"/>
      <c r="B61" s="165" t="s">
        <v>85</v>
      </c>
      <c r="C61" s="164" t="s">
        <v>86</v>
      </c>
      <c r="D61" s="166"/>
      <c r="E61" s="166"/>
      <c r="F61" s="182" t="s">
        <v>24</v>
      </c>
      <c r="G61" s="183"/>
      <c r="H61" s="183"/>
      <c r="I61" s="184">
        <f>'Rozpočet Pol'!G79</f>
        <v>0</v>
      </c>
      <c r="J61" s="184"/>
    </row>
    <row r="62" spans="1:10" ht="25.5" customHeight="1" x14ac:dyDescent="0.2">
      <c r="A62" s="162"/>
      <c r="B62" s="165" t="s">
        <v>87</v>
      </c>
      <c r="C62" s="164" t="s">
        <v>88</v>
      </c>
      <c r="D62" s="166"/>
      <c r="E62" s="166"/>
      <c r="F62" s="182" t="s">
        <v>24</v>
      </c>
      <c r="G62" s="183"/>
      <c r="H62" s="183"/>
      <c r="I62" s="184">
        <f>'Rozpočet Pol'!G88</f>
        <v>0</v>
      </c>
      <c r="J62" s="184"/>
    </row>
    <row r="63" spans="1:10" ht="25.5" customHeight="1" x14ac:dyDescent="0.2">
      <c r="A63" s="162"/>
      <c r="B63" s="165" t="s">
        <v>89</v>
      </c>
      <c r="C63" s="164" t="s">
        <v>90</v>
      </c>
      <c r="D63" s="166"/>
      <c r="E63" s="166"/>
      <c r="F63" s="182" t="s">
        <v>24</v>
      </c>
      <c r="G63" s="183"/>
      <c r="H63" s="183"/>
      <c r="I63" s="184">
        <f>'Rozpočet Pol'!G93</f>
        <v>0</v>
      </c>
      <c r="J63" s="184"/>
    </row>
    <row r="64" spans="1:10" ht="25.5" customHeight="1" x14ac:dyDescent="0.2">
      <c r="A64" s="162"/>
      <c r="B64" s="165" t="s">
        <v>91</v>
      </c>
      <c r="C64" s="164" t="s">
        <v>92</v>
      </c>
      <c r="D64" s="166"/>
      <c r="E64" s="166"/>
      <c r="F64" s="182" t="s">
        <v>25</v>
      </c>
      <c r="G64" s="183"/>
      <c r="H64" s="183"/>
      <c r="I64" s="184">
        <f>'Rozpočet Pol'!G97</f>
        <v>0</v>
      </c>
      <c r="J64" s="184"/>
    </row>
    <row r="65" spans="1:10" ht="25.5" customHeight="1" x14ac:dyDescent="0.2">
      <c r="A65" s="162"/>
      <c r="B65" s="176" t="s">
        <v>93</v>
      </c>
      <c r="C65" s="177" t="s">
        <v>26</v>
      </c>
      <c r="D65" s="178"/>
      <c r="E65" s="178"/>
      <c r="F65" s="185" t="s">
        <v>93</v>
      </c>
      <c r="G65" s="186"/>
      <c r="H65" s="186"/>
      <c r="I65" s="187">
        <f>'Rozpočet Pol'!G102</f>
        <v>0</v>
      </c>
      <c r="J65" s="187"/>
    </row>
    <row r="66" spans="1:10" ht="25.5" customHeight="1" x14ac:dyDescent="0.2">
      <c r="A66" s="163"/>
      <c r="B66" s="169" t="s">
        <v>1</v>
      </c>
      <c r="C66" s="169"/>
      <c r="D66" s="170"/>
      <c r="E66" s="170"/>
      <c r="F66" s="188"/>
      <c r="G66" s="189"/>
      <c r="H66" s="189"/>
      <c r="I66" s="190">
        <f>SUM(I47:I65)</f>
        <v>0</v>
      </c>
      <c r="J66" s="190"/>
    </row>
    <row r="67" spans="1:10" x14ac:dyDescent="0.2">
      <c r="F67" s="191"/>
      <c r="G67" s="129"/>
      <c r="H67" s="191"/>
      <c r="I67" s="129"/>
      <c r="J67" s="129"/>
    </row>
    <row r="68" spans="1:10" x14ac:dyDescent="0.2">
      <c r="F68" s="191"/>
      <c r="G68" s="129"/>
      <c r="H68" s="191"/>
      <c r="I68" s="129"/>
      <c r="J68" s="129"/>
    </row>
    <row r="69" spans="1:10" x14ac:dyDescent="0.2">
      <c r="F69" s="191"/>
      <c r="G69" s="129"/>
      <c r="H69" s="191"/>
      <c r="I69" s="129"/>
      <c r="J69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I66:J66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1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194" t="s">
        <v>6</v>
      </c>
      <c r="B1" s="194"/>
      <c r="C1" s="194"/>
      <c r="D1" s="194"/>
      <c r="E1" s="194"/>
      <c r="F1" s="194"/>
      <c r="G1" s="194"/>
      <c r="AE1" t="s">
        <v>96</v>
      </c>
    </row>
    <row r="2" spans="1:60" ht="24.95" customHeight="1" x14ac:dyDescent="0.2">
      <c r="A2" s="201" t="s">
        <v>95</v>
      </c>
      <c r="B2" s="195"/>
      <c r="C2" s="196" t="s">
        <v>46</v>
      </c>
      <c r="D2" s="197"/>
      <c r="E2" s="197"/>
      <c r="F2" s="197"/>
      <c r="G2" s="203"/>
      <c r="AE2" t="s">
        <v>97</v>
      </c>
    </row>
    <row r="3" spans="1:60" ht="24.95" customHeight="1" x14ac:dyDescent="0.2">
      <c r="A3" s="202" t="s">
        <v>7</v>
      </c>
      <c r="B3" s="200"/>
      <c r="C3" s="198" t="s">
        <v>43</v>
      </c>
      <c r="D3" s="199"/>
      <c r="E3" s="199"/>
      <c r="F3" s="199"/>
      <c r="G3" s="204"/>
      <c r="AE3" t="s">
        <v>98</v>
      </c>
    </row>
    <row r="4" spans="1:60" ht="24.95" hidden="1" customHeight="1" x14ac:dyDescent="0.2">
      <c r="A4" s="202" t="s">
        <v>8</v>
      </c>
      <c r="B4" s="200"/>
      <c r="C4" s="198"/>
      <c r="D4" s="199"/>
      <c r="E4" s="199"/>
      <c r="F4" s="199"/>
      <c r="G4" s="204"/>
      <c r="AE4" t="s">
        <v>99</v>
      </c>
    </row>
    <row r="5" spans="1:60" hidden="1" x14ac:dyDescent="0.2">
      <c r="A5" s="205" t="s">
        <v>100</v>
      </c>
      <c r="B5" s="206"/>
      <c r="C5" s="207"/>
      <c r="D5" s="208"/>
      <c r="E5" s="208"/>
      <c r="F5" s="208"/>
      <c r="G5" s="209"/>
      <c r="AE5" t="s">
        <v>101</v>
      </c>
    </row>
    <row r="7" spans="1:60" ht="38.25" x14ac:dyDescent="0.2">
      <c r="A7" s="214" t="s">
        <v>102</v>
      </c>
      <c r="B7" s="215" t="s">
        <v>103</v>
      </c>
      <c r="C7" s="215" t="s">
        <v>104</v>
      </c>
      <c r="D7" s="214" t="s">
        <v>105</v>
      </c>
      <c r="E7" s="214" t="s">
        <v>106</v>
      </c>
      <c r="F7" s="210" t="s">
        <v>107</v>
      </c>
      <c r="G7" s="233" t="s">
        <v>28</v>
      </c>
      <c r="H7" s="234" t="s">
        <v>29</v>
      </c>
      <c r="I7" s="234" t="s">
        <v>108</v>
      </c>
      <c r="J7" s="234" t="s">
        <v>30</v>
      </c>
      <c r="K7" s="234" t="s">
        <v>109</v>
      </c>
      <c r="L7" s="234" t="s">
        <v>110</v>
      </c>
      <c r="M7" s="234" t="s">
        <v>111</v>
      </c>
      <c r="N7" s="234" t="s">
        <v>112</v>
      </c>
      <c r="O7" s="234" t="s">
        <v>113</v>
      </c>
      <c r="P7" s="234" t="s">
        <v>114</v>
      </c>
      <c r="Q7" s="234" t="s">
        <v>115</v>
      </c>
      <c r="R7" s="234" t="s">
        <v>116</v>
      </c>
      <c r="S7" s="234" t="s">
        <v>117</v>
      </c>
      <c r="T7" s="234" t="s">
        <v>118</v>
      </c>
      <c r="U7" s="217" t="s">
        <v>119</v>
      </c>
    </row>
    <row r="8" spans="1:60" x14ac:dyDescent="0.2">
      <c r="A8" s="235" t="s">
        <v>120</v>
      </c>
      <c r="B8" s="236" t="s">
        <v>57</v>
      </c>
      <c r="C8" s="237" t="s">
        <v>58</v>
      </c>
      <c r="D8" s="238"/>
      <c r="E8" s="239"/>
      <c r="F8" s="240"/>
      <c r="G8" s="240">
        <f>SUMIF(AE9:AE10,"&lt;&gt;NOR",G9:G10)</f>
        <v>0</v>
      </c>
      <c r="H8" s="240"/>
      <c r="I8" s="240">
        <f>SUM(I9:I10)</f>
        <v>0</v>
      </c>
      <c r="J8" s="240"/>
      <c r="K8" s="240">
        <f>SUM(K9:K10)</f>
        <v>0</v>
      </c>
      <c r="L8" s="240"/>
      <c r="M8" s="240">
        <f>SUM(M9:M10)</f>
        <v>0</v>
      </c>
      <c r="N8" s="216"/>
      <c r="O8" s="216">
        <f>SUM(O9:O10)</f>
        <v>0.48355999999999999</v>
      </c>
      <c r="P8" s="216"/>
      <c r="Q8" s="216">
        <f>SUM(Q9:Q10)</f>
        <v>0</v>
      </c>
      <c r="R8" s="216"/>
      <c r="S8" s="216"/>
      <c r="T8" s="235"/>
      <c r="U8" s="216">
        <f>SUM(U9:U10)</f>
        <v>16.77</v>
      </c>
      <c r="AE8" t="s">
        <v>121</v>
      </c>
    </row>
    <row r="9" spans="1:60" outlineLevel="1" x14ac:dyDescent="0.2">
      <c r="A9" s="212">
        <v>1</v>
      </c>
      <c r="B9" s="218" t="s">
        <v>122</v>
      </c>
      <c r="C9" s="263" t="s">
        <v>123</v>
      </c>
      <c r="D9" s="220" t="s">
        <v>124</v>
      </c>
      <c r="E9" s="227">
        <v>8</v>
      </c>
      <c r="F9" s="230">
        <f>H9+J9</f>
        <v>0</v>
      </c>
      <c r="G9" s="231">
        <f>ROUND(E9*F9,2)</f>
        <v>0</v>
      </c>
      <c r="H9" s="231"/>
      <c r="I9" s="231">
        <f>ROUND(E9*H9,2)</f>
        <v>0</v>
      </c>
      <c r="J9" s="231"/>
      <c r="K9" s="231">
        <f>ROUND(E9*J9,2)</f>
        <v>0</v>
      </c>
      <c r="L9" s="231">
        <v>15</v>
      </c>
      <c r="M9" s="231">
        <f>G9*(1+L9/100)</f>
        <v>0</v>
      </c>
      <c r="N9" s="221">
        <v>3.9849999999999997E-2</v>
      </c>
      <c r="O9" s="221">
        <f>ROUND(E9*N9,5)</f>
        <v>0.31879999999999997</v>
      </c>
      <c r="P9" s="221">
        <v>0</v>
      </c>
      <c r="Q9" s="221">
        <f>ROUND(E9*P9,5)</f>
        <v>0</v>
      </c>
      <c r="R9" s="221"/>
      <c r="S9" s="221"/>
      <c r="T9" s="222">
        <v>0.57999999999999996</v>
      </c>
      <c r="U9" s="221">
        <f>ROUND(E9*T9,2)</f>
        <v>4.6399999999999997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125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 x14ac:dyDescent="0.2">
      <c r="A10" s="212">
        <v>2</v>
      </c>
      <c r="B10" s="218" t="s">
        <v>126</v>
      </c>
      <c r="C10" s="263" t="s">
        <v>127</v>
      </c>
      <c r="D10" s="220" t="s">
        <v>124</v>
      </c>
      <c r="E10" s="227">
        <v>12</v>
      </c>
      <c r="F10" s="230">
        <f>H10+J10</f>
        <v>0</v>
      </c>
      <c r="G10" s="231">
        <f>ROUND(E10*F10,2)</f>
        <v>0</v>
      </c>
      <c r="H10" s="231"/>
      <c r="I10" s="231">
        <f>ROUND(E10*H10,2)</f>
        <v>0</v>
      </c>
      <c r="J10" s="231"/>
      <c r="K10" s="231">
        <f>ROUND(E10*J10,2)</f>
        <v>0</v>
      </c>
      <c r="L10" s="231">
        <v>15</v>
      </c>
      <c r="M10" s="231">
        <f>G10*(1+L10/100)</f>
        <v>0</v>
      </c>
      <c r="N10" s="221">
        <v>1.3729999999999999E-2</v>
      </c>
      <c r="O10" s="221">
        <f>ROUND(E10*N10,5)</f>
        <v>0.16475999999999999</v>
      </c>
      <c r="P10" s="221">
        <v>0</v>
      </c>
      <c r="Q10" s="221">
        <f>ROUND(E10*P10,5)</f>
        <v>0</v>
      </c>
      <c r="R10" s="221"/>
      <c r="S10" s="221"/>
      <c r="T10" s="222">
        <v>1.0109999999999999</v>
      </c>
      <c r="U10" s="221">
        <f>ROUND(E10*T10,2)</f>
        <v>12.13</v>
      </c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125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x14ac:dyDescent="0.2">
      <c r="A11" s="213" t="s">
        <v>120</v>
      </c>
      <c r="B11" s="219" t="s">
        <v>59</v>
      </c>
      <c r="C11" s="264" t="s">
        <v>60</v>
      </c>
      <c r="D11" s="223"/>
      <c r="E11" s="228"/>
      <c r="F11" s="232"/>
      <c r="G11" s="232">
        <f>SUMIF(AE12:AE13,"&lt;&gt;NOR",G12:G13)</f>
        <v>0</v>
      </c>
      <c r="H11" s="232"/>
      <c r="I11" s="232">
        <f>SUM(I12:I13)</f>
        <v>0</v>
      </c>
      <c r="J11" s="232"/>
      <c r="K11" s="232">
        <f>SUM(K12:K13)</f>
        <v>0</v>
      </c>
      <c r="L11" s="232"/>
      <c r="M11" s="232">
        <f>SUM(M12:M13)</f>
        <v>0</v>
      </c>
      <c r="N11" s="224"/>
      <c r="O11" s="224">
        <f>SUM(O12:O13)</f>
        <v>1.78451</v>
      </c>
      <c r="P11" s="224"/>
      <c r="Q11" s="224">
        <f>SUM(Q12:Q13)</f>
        <v>0</v>
      </c>
      <c r="R11" s="224"/>
      <c r="S11" s="224"/>
      <c r="T11" s="225"/>
      <c r="U11" s="224">
        <f>SUM(U12:U13)</f>
        <v>105.53</v>
      </c>
      <c r="AE11" t="s">
        <v>121</v>
      </c>
    </row>
    <row r="12" spans="1:60" outlineLevel="1" x14ac:dyDescent="0.2">
      <c r="A12" s="212">
        <v>3</v>
      </c>
      <c r="B12" s="218" t="s">
        <v>128</v>
      </c>
      <c r="C12" s="263" t="s">
        <v>129</v>
      </c>
      <c r="D12" s="220" t="s">
        <v>124</v>
      </c>
      <c r="E12" s="227">
        <v>105.53</v>
      </c>
      <c r="F12" s="230">
        <f>H12+J12</f>
        <v>0</v>
      </c>
      <c r="G12" s="231">
        <f>ROUND(E12*F12,2)</f>
        <v>0</v>
      </c>
      <c r="H12" s="231"/>
      <c r="I12" s="231">
        <f>ROUND(E12*H12,2)</f>
        <v>0</v>
      </c>
      <c r="J12" s="231"/>
      <c r="K12" s="231">
        <f>ROUND(E12*J12,2)</f>
        <v>0</v>
      </c>
      <c r="L12" s="231">
        <v>15</v>
      </c>
      <c r="M12" s="231">
        <f>G12*(1+L12/100)</f>
        <v>0</v>
      </c>
      <c r="N12" s="221">
        <v>1.6910000000000001E-2</v>
      </c>
      <c r="O12" s="221">
        <f>ROUND(E12*N12,5)</f>
        <v>1.78451</v>
      </c>
      <c r="P12" s="221">
        <v>0</v>
      </c>
      <c r="Q12" s="221">
        <f>ROUND(E12*P12,5)</f>
        <v>0</v>
      </c>
      <c r="R12" s="221"/>
      <c r="S12" s="221"/>
      <c r="T12" s="222">
        <v>1</v>
      </c>
      <c r="U12" s="221">
        <f>ROUND(E12*T12,2)</f>
        <v>105.53</v>
      </c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125</v>
      </c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2"/>
      <c r="B13" s="218"/>
      <c r="C13" s="265" t="s">
        <v>130</v>
      </c>
      <c r="D13" s="226"/>
      <c r="E13" s="229">
        <v>105.53</v>
      </c>
      <c r="F13" s="231"/>
      <c r="G13" s="231"/>
      <c r="H13" s="231"/>
      <c r="I13" s="231"/>
      <c r="J13" s="231"/>
      <c r="K13" s="231"/>
      <c r="L13" s="231"/>
      <c r="M13" s="231"/>
      <c r="N13" s="221"/>
      <c r="O13" s="221"/>
      <c r="P13" s="221"/>
      <c r="Q13" s="221"/>
      <c r="R13" s="221"/>
      <c r="S13" s="221"/>
      <c r="T13" s="222"/>
      <c r="U13" s="221"/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131</v>
      </c>
      <c r="AF13" s="211">
        <v>0</v>
      </c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x14ac:dyDescent="0.2">
      <c r="A14" s="213" t="s">
        <v>120</v>
      </c>
      <c r="B14" s="219" t="s">
        <v>61</v>
      </c>
      <c r="C14" s="264" t="s">
        <v>62</v>
      </c>
      <c r="D14" s="223"/>
      <c r="E14" s="228"/>
      <c r="F14" s="232"/>
      <c r="G14" s="232">
        <f>SUMIF(AE15:AE29,"&lt;&gt;NOR",G15:G29)</f>
        <v>0</v>
      </c>
      <c r="H14" s="232"/>
      <c r="I14" s="232">
        <f>SUM(I15:I29)</f>
        <v>0</v>
      </c>
      <c r="J14" s="232"/>
      <c r="K14" s="232">
        <f>SUM(K15:K29)</f>
        <v>0</v>
      </c>
      <c r="L14" s="232"/>
      <c r="M14" s="232">
        <f>SUM(M15:M29)</f>
        <v>0</v>
      </c>
      <c r="N14" s="224"/>
      <c r="O14" s="224">
        <f>SUM(O15:O29)</f>
        <v>2.4737100000000001</v>
      </c>
      <c r="P14" s="224"/>
      <c r="Q14" s="224">
        <f>SUM(Q15:Q29)</f>
        <v>0</v>
      </c>
      <c r="R14" s="224"/>
      <c r="S14" s="224"/>
      <c r="T14" s="225"/>
      <c r="U14" s="224">
        <f>SUM(U15:U29)</f>
        <v>118.72999999999999</v>
      </c>
      <c r="AE14" t="s">
        <v>121</v>
      </c>
    </row>
    <row r="15" spans="1:60" outlineLevel="1" x14ac:dyDescent="0.2">
      <c r="A15" s="212">
        <v>4</v>
      </c>
      <c r="B15" s="218" t="s">
        <v>132</v>
      </c>
      <c r="C15" s="263" t="s">
        <v>133</v>
      </c>
      <c r="D15" s="220" t="s">
        <v>124</v>
      </c>
      <c r="E15" s="227">
        <v>17.600000000000001</v>
      </c>
      <c r="F15" s="230">
        <f>H15+J15</f>
        <v>0</v>
      </c>
      <c r="G15" s="231">
        <f>ROUND(E15*F15,2)</f>
        <v>0</v>
      </c>
      <c r="H15" s="231"/>
      <c r="I15" s="231">
        <f>ROUND(E15*H15,2)</f>
        <v>0</v>
      </c>
      <c r="J15" s="231"/>
      <c r="K15" s="231">
        <f>ROUND(E15*J15,2)</f>
        <v>0</v>
      </c>
      <c r="L15" s="231">
        <v>15</v>
      </c>
      <c r="M15" s="231">
        <f>G15*(1+L15/100)</f>
        <v>0</v>
      </c>
      <c r="N15" s="221">
        <v>4.7660000000000001E-2</v>
      </c>
      <c r="O15" s="221">
        <f>ROUND(E15*N15,5)</f>
        <v>0.83882000000000001</v>
      </c>
      <c r="P15" s="221">
        <v>0</v>
      </c>
      <c r="Q15" s="221">
        <f>ROUND(E15*P15,5)</f>
        <v>0</v>
      </c>
      <c r="R15" s="221"/>
      <c r="S15" s="221"/>
      <c r="T15" s="222">
        <v>0.84</v>
      </c>
      <c r="U15" s="221">
        <f>ROUND(E15*T15,2)</f>
        <v>14.78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125</v>
      </c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2"/>
      <c r="B16" s="218"/>
      <c r="C16" s="265" t="s">
        <v>134</v>
      </c>
      <c r="D16" s="226"/>
      <c r="E16" s="229">
        <v>17.600000000000001</v>
      </c>
      <c r="F16" s="231"/>
      <c r="G16" s="231"/>
      <c r="H16" s="231"/>
      <c r="I16" s="231"/>
      <c r="J16" s="231"/>
      <c r="K16" s="231"/>
      <c r="L16" s="231"/>
      <c r="M16" s="231"/>
      <c r="N16" s="221"/>
      <c r="O16" s="221"/>
      <c r="P16" s="221"/>
      <c r="Q16" s="221"/>
      <c r="R16" s="221"/>
      <c r="S16" s="221"/>
      <c r="T16" s="222"/>
      <c r="U16" s="221"/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131</v>
      </c>
      <c r="AF16" s="211">
        <v>0</v>
      </c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2">
        <v>5</v>
      </c>
      <c r="B17" s="218" t="s">
        <v>135</v>
      </c>
      <c r="C17" s="263" t="s">
        <v>136</v>
      </c>
      <c r="D17" s="220" t="s">
        <v>124</v>
      </c>
      <c r="E17" s="227">
        <v>141.66999999999999</v>
      </c>
      <c r="F17" s="230">
        <f>H17+J17</f>
        <v>0</v>
      </c>
      <c r="G17" s="231">
        <f>ROUND(E17*F17,2)</f>
        <v>0</v>
      </c>
      <c r="H17" s="231"/>
      <c r="I17" s="231">
        <f>ROUND(E17*H17,2)</f>
        <v>0</v>
      </c>
      <c r="J17" s="231"/>
      <c r="K17" s="231">
        <f>ROUND(E17*J17,2)</f>
        <v>0</v>
      </c>
      <c r="L17" s="231">
        <v>15</v>
      </c>
      <c r="M17" s="231">
        <f>G17*(1+L17/100)</f>
        <v>0</v>
      </c>
      <c r="N17" s="221">
        <v>6.3499999999999997E-3</v>
      </c>
      <c r="O17" s="221">
        <f>ROUND(E17*N17,5)</f>
        <v>0.89959999999999996</v>
      </c>
      <c r="P17" s="221">
        <v>0</v>
      </c>
      <c r="Q17" s="221">
        <f>ROUND(E17*P17,5)</f>
        <v>0</v>
      </c>
      <c r="R17" s="221"/>
      <c r="S17" s="221"/>
      <c r="T17" s="222">
        <v>0.31900000000000001</v>
      </c>
      <c r="U17" s="221">
        <f>ROUND(E17*T17,2)</f>
        <v>45.19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125</v>
      </c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2"/>
      <c r="B18" s="218"/>
      <c r="C18" s="265" t="s">
        <v>137</v>
      </c>
      <c r="D18" s="226"/>
      <c r="E18" s="229">
        <v>158.46</v>
      </c>
      <c r="F18" s="231"/>
      <c r="G18" s="231"/>
      <c r="H18" s="231"/>
      <c r="I18" s="231"/>
      <c r="J18" s="231"/>
      <c r="K18" s="231"/>
      <c r="L18" s="231"/>
      <c r="M18" s="231"/>
      <c r="N18" s="221"/>
      <c r="O18" s="221"/>
      <c r="P18" s="221"/>
      <c r="Q18" s="221"/>
      <c r="R18" s="221"/>
      <c r="S18" s="221"/>
      <c r="T18" s="222"/>
      <c r="U18" s="221"/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131</v>
      </c>
      <c r="AF18" s="211">
        <v>0</v>
      </c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2"/>
      <c r="B19" s="218"/>
      <c r="C19" s="265" t="s">
        <v>138</v>
      </c>
      <c r="D19" s="226"/>
      <c r="E19" s="229">
        <v>-33.799999999999997</v>
      </c>
      <c r="F19" s="231"/>
      <c r="G19" s="231"/>
      <c r="H19" s="231"/>
      <c r="I19" s="231"/>
      <c r="J19" s="231"/>
      <c r="K19" s="231"/>
      <c r="L19" s="231"/>
      <c r="M19" s="231"/>
      <c r="N19" s="221"/>
      <c r="O19" s="221"/>
      <c r="P19" s="221"/>
      <c r="Q19" s="221"/>
      <c r="R19" s="221"/>
      <c r="S19" s="221"/>
      <c r="T19" s="222"/>
      <c r="U19" s="221"/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131</v>
      </c>
      <c r="AF19" s="211">
        <v>0</v>
      </c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2"/>
      <c r="B20" s="218"/>
      <c r="C20" s="265" t="s">
        <v>139</v>
      </c>
      <c r="D20" s="226"/>
      <c r="E20" s="229">
        <v>17.010000000000002</v>
      </c>
      <c r="F20" s="231"/>
      <c r="G20" s="231"/>
      <c r="H20" s="231"/>
      <c r="I20" s="231"/>
      <c r="J20" s="231"/>
      <c r="K20" s="231"/>
      <c r="L20" s="231"/>
      <c r="M20" s="231"/>
      <c r="N20" s="221"/>
      <c r="O20" s="221"/>
      <c r="P20" s="221"/>
      <c r="Q20" s="221"/>
      <c r="R20" s="221"/>
      <c r="S20" s="221"/>
      <c r="T20" s="222"/>
      <c r="U20" s="22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131</v>
      </c>
      <c r="AF20" s="211">
        <v>0</v>
      </c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12">
        <v>6</v>
      </c>
      <c r="B21" s="218" t="s">
        <v>140</v>
      </c>
      <c r="C21" s="263" t="s">
        <v>141</v>
      </c>
      <c r="D21" s="220" t="s">
        <v>124</v>
      </c>
      <c r="E21" s="227">
        <v>141.66999999999999</v>
      </c>
      <c r="F21" s="230">
        <f>H21+J21</f>
        <v>0</v>
      </c>
      <c r="G21" s="231">
        <f>ROUND(E21*F21,2)</f>
        <v>0</v>
      </c>
      <c r="H21" s="231"/>
      <c r="I21" s="231">
        <f>ROUND(E21*H21,2)</f>
        <v>0</v>
      </c>
      <c r="J21" s="231"/>
      <c r="K21" s="231">
        <f>ROUND(E21*J21,2)</f>
        <v>0</v>
      </c>
      <c r="L21" s="231">
        <v>15</v>
      </c>
      <c r="M21" s="231">
        <f>G21*(1+L21/100)</f>
        <v>0</v>
      </c>
      <c r="N21" s="221">
        <v>4.3800000000000002E-3</v>
      </c>
      <c r="O21" s="221">
        <f>ROUND(E21*N21,5)</f>
        <v>0.62051000000000001</v>
      </c>
      <c r="P21" s="221">
        <v>0</v>
      </c>
      <c r="Q21" s="221">
        <f>ROUND(E21*P21,5)</f>
        <v>0</v>
      </c>
      <c r="R21" s="221"/>
      <c r="S21" s="221"/>
      <c r="T21" s="222">
        <v>0.36199999999999999</v>
      </c>
      <c r="U21" s="221">
        <f>ROUND(E21*T21,2)</f>
        <v>51.28</v>
      </c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125</v>
      </c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2">
        <v>7</v>
      </c>
      <c r="B22" s="218" t="s">
        <v>142</v>
      </c>
      <c r="C22" s="263" t="s">
        <v>143</v>
      </c>
      <c r="D22" s="220" t="s">
        <v>124</v>
      </c>
      <c r="E22" s="227">
        <v>33.799999999999997</v>
      </c>
      <c r="F22" s="230">
        <f>H22+J22</f>
        <v>0</v>
      </c>
      <c r="G22" s="231">
        <f>ROUND(E22*F22,2)</f>
        <v>0</v>
      </c>
      <c r="H22" s="231"/>
      <c r="I22" s="231">
        <f>ROUND(E22*H22,2)</f>
        <v>0</v>
      </c>
      <c r="J22" s="231"/>
      <c r="K22" s="231">
        <f>ROUND(E22*J22,2)</f>
        <v>0</v>
      </c>
      <c r="L22" s="231">
        <v>15</v>
      </c>
      <c r="M22" s="231">
        <f>G22*(1+L22/100)</f>
        <v>0</v>
      </c>
      <c r="N22" s="221">
        <v>4.0000000000000003E-5</v>
      </c>
      <c r="O22" s="221">
        <f>ROUND(E22*N22,5)</f>
        <v>1.3500000000000001E-3</v>
      </c>
      <c r="P22" s="221">
        <v>0</v>
      </c>
      <c r="Q22" s="221">
        <f>ROUND(E22*P22,5)</f>
        <v>0</v>
      </c>
      <c r="R22" s="221"/>
      <c r="S22" s="221"/>
      <c r="T22" s="222">
        <v>7.8E-2</v>
      </c>
      <c r="U22" s="221">
        <f>ROUND(E22*T22,2)</f>
        <v>2.64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125</v>
      </c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2"/>
      <c r="B23" s="218"/>
      <c r="C23" s="265" t="s">
        <v>144</v>
      </c>
      <c r="D23" s="226"/>
      <c r="E23" s="229">
        <v>33.799999999999997</v>
      </c>
      <c r="F23" s="231"/>
      <c r="G23" s="231"/>
      <c r="H23" s="231"/>
      <c r="I23" s="231"/>
      <c r="J23" s="231"/>
      <c r="K23" s="231"/>
      <c r="L23" s="231"/>
      <c r="M23" s="231"/>
      <c r="N23" s="221"/>
      <c r="O23" s="221"/>
      <c r="P23" s="221"/>
      <c r="Q23" s="221"/>
      <c r="R23" s="221"/>
      <c r="S23" s="221"/>
      <c r="T23" s="222"/>
      <c r="U23" s="221"/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131</v>
      </c>
      <c r="AF23" s="211">
        <v>0</v>
      </c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2">
        <v>8</v>
      </c>
      <c r="B24" s="218" t="s">
        <v>145</v>
      </c>
      <c r="C24" s="263" t="s">
        <v>146</v>
      </c>
      <c r="D24" s="220" t="s">
        <v>147</v>
      </c>
      <c r="E24" s="227">
        <v>36.6</v>
      </c>
      <c r="F24" s="230">
        <f>H24+J24</f>
        <v>0</v>
      </c>
      <c r="G24" s="231">
        <f>ROUND(E24*F24,2)</f>
        <v>0</v>
      </c>
      <c r="H24" s="231"/>
      <c r="I24" s="231">
        <f>ROUND(E24*H24,2)</f>
        <v>0</v>
      </c>
      <c r="J24" s="231"/>
      <c r="K24" s="231">
        <f>ROUND(E24*J24,2)</f>
        <v>0</v>
      </c>
      <c r="L24" s="231">
        <v>15</v>
      </c>
      <c r="M24" s="231">
        <f>G24*(1+L24/100)</f>
        <v>0</v>
      </c>
      <c r="N24" s="221">
        <v>1.4999999999999999E-4</v>
      </c>
      <c r="O24" s="221">
        <f>ROUND(E24*N24,5)</f>
        <v>5.4900000000000001E-3</v>
      </c>
      <c r="P24" s="221">
        <v>0</v>
      </c>
      <c r="Q24" s="221">
        <f>ROUND(E24*P24,5)</f>
        <v>0</v>
      </c>
      <c r="R24" s="221"/>
      <c r="S24" s="221"/>
      <c r="T24" s="222">
        <v>0.05</v>
      </c>
      <c r="U24" s="221">
        <f>ROUND(E24*T24,2)</f>
        <v>1.83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125</v>
      </c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2"/>
      <c r="B25" s="218"/>
      <c r="C25" s="265" t="s">
        <v>148</v>
      </c>
      <c r="D25" s="226"/>
      <c r="E25" s="229">
        <v>36.6</v>
      </c>
      <c r="F25" s="231"/>
      <c r="G25" s="231"/>
      <c r="H25" s="231"/>
      <c r="I25" s="231"/>
      <c r="J25" s="231"/>
      <c r="K25" s="231"/>
      <c r="L25" s="231"/>
      <c r="M25" s="231"/>
      <c r="N25" s="221"/>
      <c r="O25" s="221"/>
      <c r="P25" s="221"/>
      <c r="Q25" s="221"/>
      <c r="R25" s="221"/>
      <c r="S25" s="221"/>
      <c r="T25" s="222"/>
      <c r="U25" s="221"/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131</v>
      </c>
      <c r="AF25" s="211">
        <v>0</v>
      </c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2">
        <v>9</v>
      </c>
      <c r="B26" s="218" t="s">
        <v>149</v>
      </c>
      <c r="C26" s="263" t="s">
        <v>150</v>
      </c>
      <c r="D26" s="220" t="s">
        <v>147</v>
      </c>
      <c r="E26" s="227">
        <v>36.6</v>
      </c>
      <c r="F26" s="230">
        <f>H26+J26</f>
        <v>0</v>
      </c>
      <c r="G26" s="231">
        <f>ROUND(E26*F26,2)</f>
        <v>0</v>
      </c>
      <c r="H26" s="231"/>
      <c r="I26" s="231">
        <f>ROUND(E26*H26,2)</f>
        <v>0</v>
      </c>
      <c r="J26" s="231"/>
      <c r="K26" s="231">
        <f>ROUND(E26*J26,2)</f>
        <v>0</v>
      </c>
      <c r="L26" s="231">
        <v>15</v>
      </c>
      <c r="M26" s="231">
        <f>G26*(1+L26/100)</f>
        <v>0</v>
      </c>
      <c r="N26" s="221">
        <v>1.2E-4</v>
      </c>
      <c r="O26" s="221">
        <f>ROUND(E26*N26,5)</f>
        <v>4.3899999999999998E-3</v>
      </c>
      <c r="P26" s="221">
        <v>0</v>
      </c>
      <c r="Q26" s="221">
        <f>ROUND(E26*P26,5)</f>
        <v>0</v>
      </c>
      <c r="R26" s="221"/>
      <c r="S26" s="221"/>
      <c r="T26" s="222">
        <v>0.05</v>
      </c>
      <c r="U26" s="221">
        <f>ROUND(E26*T26,2)</f>
        <v>1.83</v>
      </c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125</v>
      </c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2">
        <v>10</v>
      </c>
      <c r="B27" s="218" t="s">
        <v>151</v>
      </c>
      <c r="C27" s="263" t="s">
        <v>152</v>
      </c>
      <c r="D27" s="220" t="s">
        <v>124</v>
      </c>
      <c r="E27" s="227">
        <v>0.89999999999999991</v>
      </c>
      <c r="F27" s="230">
        <f>H27+J27</f>
        <v>0</v>
      </c>
      <c r="G27" s="231">
        <f>ROUND(E27*F27,2)</f>
        <v>0</v>
      </c>
      <c r="H27" s="231"/>
      <c r="I27" s="231">
        <f>ROUND(E27*H27,2)</f>
        <v>0</v>
      </c>
      <c r="J27" s="231"/>
      <c r="K27" s="231">
        <f>ROUND(E27*J27,2)</f>
        <v>0</v>
      </c>
      <c r="L27" s="231">
        <v>15</v>
      </c>
      <c r="M27" s="231">
        <f>G27*(1+L27/100)</f>
        <v>0</v>
      </c>
      <c r="N27" s="221">
        <v>0.10712000000000001</v>
      </c>
      <c r="O27" s="221">
        <f>ROUND(E27*N27,5)</f>
        <v>9.6409999999999996E-2</v>
      </c>
      <c r="P27" s="221">
        <v>0</v>
      </c>
      <c r="Q27" s="221">
        <f>ROUND(E27*P27,5)</f>
        <v>0</v>
      </c>
      <c r="R27" s="221"/>
      <c r="S27" s="221"/>
      <c r="T27" s="222">
        <v>0.69998000000000005</v>
      </c>
      <c r="U27" s="221">
        <f>ROUND(E27*T27,2)</f>
        <v>0.63</v>
      </c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125</v>
      </c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2"/>
      <c r="B28" s="218"/>
      <c r="C28" s="265" t="s">
        <v>153</v>
      </c>
      <c r="D28" s="226"/>
      <c r="E28" s="229">
        <v>0.9</v>
      </c>
      <c r="F28" s="231"/>
      <c r="G28" s="231"/>
      <c r="H28" s="231"/>
      <c r="I28" s="231"/>
      <c r="J28" s="231"/>
      <c r="K28" s="231"/>
      <c r="L28" s="231"/>
      <c r="M28" s="231"/>
      <c r="N28" s="221"/>
      <c r="O28" s="221"/>
      <c r="P28" s="221"/>
      <c r="Q28" s="221"/>
      <c r="R28" s="221"/>
      <c r="S28" s="221"/>
      <c r="T28" s="222"/>
      <c r="U28" s="221"/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131</v>
      </c>
      <c r="AF28" s="211">
        <v>0</v>
      </c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22.5" outlineLevel="1" x14ac:dyDescent="0.2">
      <c r="A29" s="212">
        <v>11</v>
      </c>
      <c r="B29" s="218" t="s">
        <v>154</v>
      </c>
      <c r="C29" s="263" t="s">
        <v>155</v>
      </c>
      <c r="D29" s="220" t="s">
        <v>147</v>
      </c>
      <c r="E29" s="227">
        <v>3</v>
      </c>
      <c r="F29" s="230">
        <f>H29+J29</f>
        <v>0</v>
      </c>
      <c r="G29" s="231">
        <f>ROUND(E29*F29,2)</f>
        <v>0</v>
      </c>
      <c r="H29" s="231"/>
      <c r="I29" s="231">
        <f>ROUND(E29*H29,2)</f>
        <v>0</v>
      </c>
      <c r="J29" s="231"/>
      <c r="K29" s="231">
        <f>ROUND(E29*J29,2)</f>
        <v>0</v>
      </c>
      <c r="L29" s="231">
        <v>15</v>
      </c>
      <c r="M29" s="231">
        <f>G29*(1+L29/100)</f>
        <v>0</v>
      </c>
      <c r="N29" s="221">
        <v>2.3800000000000002E-3</v>
      </c>
      <c r="O29" s="221">
        <f>ROUND(E29*N29,5)</f>
        <v>7.1399999999999996E-3</v>
      </c>
      <c r="P29" s="221">
        <v>0</v>
      </c>
      <c r="Q29" s="221">
        <f>ROUND(E29*P29,5)</f>
        <v>0</v>
      </c>
      <c r="R29" s="221"/>
      <c r="S29" s="221"/>
      <c r="T29" s="222">
        <v>0.18232999999999999</v>
      </c>
      <c r="U29" s="221">
        <f>ROUND(E29*T29,2)</f>
        <v>0.55000000000000004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125</v>
      </c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x14ac:dyDescent="0.2">
      <c r="A30" s="213" t="s">
        <v>120</v>
      </c>
      <c r="B30" s="219" t="s">
        <v>63</v>
      </c>
      <c r="C30" s="264" t="s">
        <v>64</v>
      </c>
      <c r="D30" s="223"/>
      <c r="E30" s="228"/>
      <c r="F30" s="232"/>
      <c r="G30" s="232">
        <f>SUMIF(AE31:AE33,"&lt;&gt;NOR",G31:G33)</f>
        <v>0</v>
      </c>
      <c r="H30" s="232"/>
      <c r="I30" s="232">
        <f>SUM(I31:I33)</f>
        <v>0</v>
      </c>
      <c r="J30" s="232"/>
      <c r="K30" s="232">
        <f>SUM(K31:K33)</f>
        <v>0</v>
      </c>
      <c r="L30" s="232"/>
      <c r="M30" s="232">
        <f>SUM(M31:M33)</f>
        <v>0</v>
      </c>
      <c r="N30" s="224"/>
      <c r="O30" s="224">
        <f>SUM(O31:O33)</f>
        <v>0.24043</v>
      </c>
      <c r="P30" s="224"/>
      <c r="Q30" s="224">
        <f>SUM(Q31:Q33)</f>
        <v>0</v>
      </c>
      <c r="R30" s="224"/>
      <c r="S30" s="224"/>
      <c r="T30" s="225"/>
      <c r="U30" s="224">
        <f>SUM(U31:U33)</f>
        <v>32.56</v>
      </c>
      <c r="AE30" t="s">
        <v>121</v>
      </c>
    </row>
    <row r="31" spans="1:60" outlineLevel="1" x14ac:dyDescent="0.2">
      <c r="A31" s="212">
        <v>12</v>
      </c>
      <c r="B31" s="218" t="s">
        <v>156</v>
      </c>
      <c r="C31" s="263" t="s">
        <v>157</v>
      </c>
      <c r="D31" s="220" t="s">
        <v>124</v>
      </c>
      <c r="E31" s="227">
        <v>152.16999999999999</v>
      </c>
      <c r="F31" s="230">
        <f>H31+J31</f>
        <v>0</v>
      </c>
      <c r="G31" s="231">
        <f>ROUND(E31*F31,2)</f>
        <v>0</v>
      </c>
      <c r="H31" s="231"/>
      <c r="I31" s="231">
        <f>ROUND(E31*H31,2)</f>
        <v>0</v>
      </c>
      <c r="J31" s="231"/>
      <c r="K31" s="231">
        <f>ROUND(E31*J31,2)</f>
        <v>0</v>
      </c>
      <c r="L31" s="231">
        <v>15</v>
      </c>
      <c r="M31" s="231">
        <f>G31*(1+L31/100)</f>
        <v>0</v>
      </c>
      <c r="N31" s="221">
        <v>1.58E-3</v>
      </c>
      <c r="O31" s="221">
        <f>ROUND(E31*N31,5)</f>
        <v>0.24043</v>
      </c>
      <c r="P31" s="221">
        <v>0</v>
      </c>
      <c r="Q31" s="221">
        <f>ROUND(E31*P31,5)</f>
        <v>0</v>
      </c>
      <c r="R31" s="221"/>
      <c r="S31" s="221"/>
      <c r="T31" s="222">
        <v>0.214</v>
      </c>
      <c r="U31" s="221">
        <f>ROUND(E31*T31,2)</f>
        <v>32.56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125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2"/>
      <c r="B32" s="218"/>
      <c r="C32" s="265" t="s">
        <v>158</v>
      </c>
      <c r="D32" s="226"/>
      <c r="E32" s="229">
        <v>141.66999999999999</v>
      </c>
      <c r="F32" s="231"/>
      <c r="G32" s="231"/>
      <c r="H32" s="231"/>
      <c r="I32" s="231"/>
      <c r="J32" s="231"/>
      <c r="K32" s="231"/>
      <c r="L32" s="231"/>
      <c r="M32" s="231"/>
      <c r="N32" s="221"/>
      <c r="O32" s="221"/>
      <c r="P32" s="221"/>
      <c r="Q32" s="221"/>
      <c r="R32" s="221"/>
      <c r="S32" s="221"/>
      <c r="T32" s="222"/>
      <c r="U32" s="221"/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131</v>
      </c>
      <c r="AF32" s="211">
        <v>0</v>
      </c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2"/>
      <c r="B33" s="218"/>
      <c r="C33" s="265" t="s">
        <v>159</v>
      </c>
      <c r="D33" s="226"/>
      <c r="E33" s="229">
        <v>10.5</v>
      </c>
      <c r="F33" s="231"/>
      <c r="G33" s="231"/>
      <c r="H33" s="231"/>
      <c r="I33" s="231"/>
      <c r="J33" s="231"/>
      <c r="K33" s="231"/>
      <c r="L33" s="231"/>
      <c r="M33" s="231"/>
      <c r="N33" s="221"/>
      <c r="O33" s="221"/>
      <c r="P33" s="221"/>
      <c r="Q33" s="221"/>
      <c r="R33" s="221"/>
      <c r="S33" s="221"/>
      <c r="T33" s="222"/>
      <c r="U33" s="221"/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131</v>
      </c>
      <c r="AF33" s="211">
        <v>0</v>
      </c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x14ac:dyDescent="0.2">
      <c r="A34" s="213" t="s">
        <v>120</v>
      </c>
      <c r="B34" s="219" t="s">
        <v>65</v>
      </c>
      <c r="C34" s="264" t="s">
        <v>66</v>
      </c>
      <c r="D34" s="223"/>
      <c r="E34" s="228"/>
      <c r="F34" s="232"/>
      <c r="G34" s="232">
        <f>SUMIF(AE35:AE35,"&lt;&gt;NOR",G35:G35)</f>
        <v>0</v>
      </c>
      <c r="H34" s="232"/>
      <c r="I34" s="232">
        <f>SUM(I35:I35)</f>
        <v>0</v>
      </c>
      <c r="J34" s="232"/>
      <c r="K34" s="232">
        <f>SUM(K35:K35)</f>
        <v>0</v>
      </c>
      <c r="L34" s="232"/>
      <c r="M34" s="232">
        <f>SUM(M35:M35)</f>
        <v>0</v>
      </c>
      <c r="N34" s="224"/>
      <c r="O34" s="224">
        <f>SUM(O35:O35)</f>
        <v>0</v>
      </c>
      <c r="P34" s="224"/>
      <c r="Q34" s="224">
        <f>SUM(Q35:Q35)</f>
        <v>0</v>
      </c>
      <c r="R34" s="224"/>
      <c r="S34" s="224"/>
      <c r="T34" s="225"/>
      <c r="U34" s="224">
        <f>SUM(U35:U35)</f>
        <v>2.4</v>
      </c>
      <c r="AE34" t="s">
        <v>121</v>
      </c>
    </row>
    <row r="35" spans="1:60" ht="22.5" outlineLevel="1" x14ac:dyDescent="0.2">
      <c r="A35" s="212">
        <v>13</v>
      </c>
      <c r="B35" s="218" t="s">
        <v>160</v>
      </c>
      <c r="C35" s="263" t="s">
        <v>161</v>
      </c>
      <c r="D35" s="220" t="s">
        <v>124</v>
      </c>
      <c r="E35" s="227">
        <v>160</v>
      </c>
      <c r="F35" s="230">
        <f>H35+J35</f>
        <v>0</v>
      </c>
      <c r="G35" s="231">
        <f>ROUND(E35*F35,2)</f>
        <v>0</v>
      </c>
      <c r="H35" s="231"/>
      <c r="I35" s="231">
        <f>ROUND(E35*H35,2)</f>
        <v>0</v>
      </c>
      <c r="J35" s="231"/>
      <c r="K35" s="231">
        <f>ROUND(E35*J35,2)</f>
        <v>0</v>
      </c>
      <c r="L35" s="231">
        <v>15</v>
      </c>
      <c r="M35" s="231">
        <f>G35*(1+L35/100)</f>
        <v>0</v>
      </c>
      <c r="N35" s="221">
        <v>0</v>
      </c>
      <c r="O35" s="221">
        <f>ROUND(E35*N35,5)</f>
        <v>0</v>
      </c>
      <c r="P35" s="221">
        <v>0</v>
      </c>
      <c r="Q35" s="221">
        <f>ROUND(E35*P35,5)</f>
        <v>0</v>
      </c>
      <c r="R35" s="221"/>
      <c r="S35" s="221"/>
      <c r="T35" s="222">
        <v>1.4999999999999999E-2</v>
      </c>
      <c r="U35" s="221">
        <f>ROUND(E35*T35,2)</f>
        <v>2.4</v>
      </c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125</v>
      </c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x14ac:dyDescent="0.2">
      <c r="A36" s="213" t="s">
        <v>120</v>
      </c>
      <c r="B36" s="219" t="s">
        <v>67</v>
      </c>
      <c r="C36" s="264" t="s">
        <v>68</v>
      </c>
      <c r="D36" s="223"/>
      <c r="E36" s="228"/>
      <c r="F36" s="232"/>
      <c r="G36" s="232">
        <f>SUMIF(AE37:AE38,"&lt;&gt;NOR",G37:G38)</f>
        <v>0</v>
      </c>
      <c r="H36" s="232"/>
      <c r="I36" s="232">
        <f>SUM(I37:I38)</f>
        <v>0</v>
      </c>
      <c r="J36" s="232"/>
      <c r="K36" s="232">
        <f>SUM(K37:K38)</f>
        <v>0</v>
      </c>
      <c r="L36" s="232"/>
      <c r="M36" s="232">
        <f>SUM(M37:M38)</f>
        <v>0</v>
      </c>
      <c r="N36" s="224"/>
      <c r="O36" s="224">
        <f>SUM(O37:O38)</f>
        <v>2.3400000000000001E-3</v>
      </c>
      <c r="P36" s="224"/>
      <c r="Q36" s="224">
        <f>SUM(Q37:Q38)</f>
        <v>0.17599999999999999</v>
      </c>
      <c r="R36" s="224"/>
      <c r="S36" s="224"/>
      <c r="T36" s="225"/>
      <c r="U36" s="224">
        <f>SUM(U37:U38)</f>
        <v>1.1600000000000001</v>
      </c>
      <c r="AE36" t="s">
        <v>121</v>
      </c>
    </row>
    <row r="37" spans="1:60" outlineLevel="1" x14ac:dyDescent="0.2">
      <c r="A37" s="212">
        <v>14</v>
      </c>
      <c r="B37" s="218" t="s">
        <v>162</v>
      </c>
      <c r="C37" s="263" t="s">
        <v>163</v>
      </c>
      <c r="D37" s="220" t="s">
        <v>124</v>
      </c>
      <c r="E37" s="227">
        <v>2</v>
      </c>
      <c r="F37" s="230">
        <f>H37+J37</f>
        <v>0</v>
      </c>
      <c r="G37" s="231">
        <f>ROUND(E37*F37,2)</f>
        <v>0</v>
      </c>
      <c r="H37" s="231"/>
      <c r="I37" s="231">
        <f>ROUND(E37*H37,2)</f>
        <v>0</v>
      </c>
      <c r="J37" s="231"/>
      <c r="K37" s="231">
        <f>ROUND(E37*J37,2)</f>
        <v>0</v>
      </c>
      <c r="L37" s="231">
        <v>15</v>
      </c>
      <c r="M37" s="231">
        <f>G37*(1+L37/100)</f>
        <v>0</v>
      </c>
      <c r="N37" s="221">
        <v>1.17E-3</v>
      </c>
      <c r="O37" s="221">
        <f>ROUND(E37*N37,5)</f>
        <v>2.3400000000000001E-3</v>
      </c>
      <c r="P37" s="221">
        <v>8.7999999999999995E-2</v>
      </c>
      <c r="Q37" s="221">
        <f>ROUND(E37*P37,5)</f>
        <v>0.17599999999999999</v>
      </c>
      <c r="R37" s="221"/>
      <c r="S37" s="221"/>
      <c r="T37" s="222">
        <v>0.55600000000000005</v>
      </c>
      <c r="U37" s="221">
        <f>ROUND(E37*T37,2)</f>
        <v>1.1100000000000001</v>
      </c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125</v>
      </c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2">
        <v>15</v>
      </c>
      <c r="B38" s="218" t="s">
        <v>164</v>
      </c>
      <c r="C38" s="263" t="s">
        <v>165</v>
      </c>
      <c r="D38" s="220" t="s">
        <v>166</v>
      </c>
      <c r="E38" s="227">
        <v>1</v>
      </c>
      <c r="F38" s="230">
        <f>H38+J38</f>
        <v>0</v>
      </c>
      <c r="G38" s="231">
        <f>ROUND(E38*F38,2)</f>
        <v>0</v>
      </c>
      <c r="H38" s="231"/>
      <c r="I38" s="231">
        <f>ROUND(E38*H38,2)</f>
        <v>0</v>
      </c>
      <c r="J38" s="231"/>
      <c r="K38" s="231">
        <f>ROUND(E38*J38,2)</f>
        <v>0</v>
      </c>
      <c r="L38" s="231">
        <v>15</v>
      </c>
      <c r="M38" s="231">
        <f>G38*(1+L38/100)</f>
        <v>0</v>
      </c>
      <c r="N38" s="221">
        <v>0</v>
      </c>
      <c r="O38" s="221">
        <f>ROUND(E38*N38,5)</f>
        <v>0</v>
      </c>
      <c r="P38" s="221">
        <v>0</v>
      </c>
      <c r="Q38" s="221">
        <f>ROUND(E38*P38,5)</f>
        <v>0</v>
      </c>
      <c r="R38" s="221"/>
      <c r="S38" s="221"/>
      <c r="T38" s="222">
        <v>0.05</v>
      </c>
      <c r="U38" s="221">
        <f>ROUND(E38*T38,2)</f>
        <v>0.05</v>
      </c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125</v>
      </c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x14ac:dyDescent="0.2">
      <c r="A39" s="213" t="s">
        <v>120</v>
      </c>
      <c r="B39" s="219" t="s">
        <v>69</v>
      </c>
      <c r="C39" s="264" t="s">
        <v>70</v>
      </c>
      <c r="D39" s="223"/>
      <c r="E39" s="228"/>
      <c r="F39" s="232"/>
      <c r="G39" s="232">
        <f>SUMIF(AE40:AE53,"&lt;&gt;NOR",G40:G53)</f>
        <v>0</v>
      </c>
      <c r="H39" s="232"/>
      <c r="I39" s="232">
        <f>SUM(I40:I53)</f>
        <v>0</v>
      </c>
      <c r="J39" s="232"/>
      <c r="K39" s="232">
        <f>SUM(K40:K53)</f>
        <v>0</v>
      </c>
      <c r="L39" s="232"/>
      <c r="M39" s="232">
        <f>SUM(M40:M53)</f>
        <v>0</v>
      </c>
      <c r="N39" s="224"/>
      <c r="O39" s="224">
        <f>SUM(O40:O53)</f>
        <v>4.0190000000000003E-2</v>
      </c>
      <c r="P39" s="224"/>
      <c r="Q39" s="224">
        <f>SUM(Q40:Q53)</f>
        <v>1.7316</v>
      </c>
      <c r="R39" s="224"/>
      <c r="S39" s="224"/>
      <c r="T39" s="225"/>
      <c r="U39" s="224">
        <f>SUM(U40:U53)</f>
        <v>26.77</v>
      </c>
      <c r="AE39" t="s">
        <v>121</v>
      </c>
    </row>
    <row r="40" spans="1:60" outlineLevel="1" x14ac:dyDescent="0.2">
      <c r="A40" s="212">
        <v>16</v>
      </c>
      <c r="B40" s="218" t="s">
        <v>167</v>
      </c>
      <c r="C40" s="263" t="s">
        <v>168</v>
      </c>
      <c r="D40" s="220" t="s">
        <v>124</v>
      </c>
      <c r="E40" s="227">
        <v>15</v>
      </c>
      <c r="F40" s="230">
        <f>H40+J40</f>
        <v>0</v>
      </c>
      <c r="G40" s="231">
        <f>ROUND(E40*F40,2)</f>
        <v>0</v>
      </c>
      <c r="H40" s="231"/>
      <c r="I40" s="231">
        <f>ROUND(E40*H40,2)</f>
        <v>0</v>
      </c>
      <c r="J40" s="231"/>
      <c r="K40" s="231">
        <f>ROUND(E40*J40,2)</f>
        <v>0</v>
      </c>
      <c r="L40" s="231">
        <v>15</v>
      </c>
      <c r="M40" s="231">
        <f>G40*(1+L40/100)</f>
        <v>0</v>
      </c>
      <c r="N40" s="221">
        <v>0</v>
      </c>
      <c r="O40" s="221">
        <f>ROUND(E40*N40,5)</f>
        <v>0</v>
      </c>
      <c r="P40" s="221">
        <v>4.5999999999999999E-2</v>
      </c>
      <c r="Q40" s="221">
        <f>ROUND(E40*P40,5)</f>
        <v>0.69</v>
      </c>
      <c r="R40" s="221"/>
      <c r="S40" s="221"/>
      <c r="T40" s="222">
        <v>0.38811000000000001</v>
      </c>
      <c r="U40" s="221">
        <f>ROUND(E40*T40,2)</f>
        <v>5.82</v>
      </c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169</v>
      </c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2">
        <v>17</v>
      </c>
      <c r="B41" s="218" t="s">
        <v>170</v>
      </c>
      <c r="C41" s="263" t="s">
        <v>171</v>
      </c>
      <c r="D41" s="220" t="s">
        <v>166</v>
      </c>
      <c r="E41" s="227">
        <v>10</v>
      </c>
      <c r="F41" s="230">
        <f>H41+J41</f>
        <v>0</v>
      </c>
      <c r="G41" s="231">
        <f>ROUND(E41*F41,2)</f>
        <v>0</v>
      </c>
      <c r="H41" s="231"/>
      <c r="I41" s="231">
        <f>ROUND(E41*H41,2)</f>
        <v>0</v>
      </c>
      <c r="J41" s="231"/>
      <c r="K41" s="231">
        <f>ROUND(E41*J41,2)</f>
        <v>0</v>
      </c>
      <c r="L41" s="231">
        <v>15</v>
      </c>
      <c r="M41" s="231">
        <f>G41*(1+L41/100)</f>
        <v>0</v>
      </c>
      <c r="N41" s="221">
        <v>4.8999999999999998E-4</v>
      </c>
      <c r="O41" s="221">
        <f>ROUND(E41*N41,5)</f>
        <v>4.8999999999999998E-3</v>
      </c>
      <c r="P41" s="221">
        <v>1.4999999999999999E-2</v>
      </c>
      <c r="Q41" s="221">
        <f>ROUND(E41*P41,5)</f>
        <v>0.15</v>
      </c>
      <c r="R41" s="221"/>
      <c r="S41" s="221"/>
      <c r="T41" s="222">
        <v>0.58377999999999997</v>
      </c>
      <c r="U41" s="221">
        <f>ROUND(E41*T41,2)</f>
        <v>5.84</v>
      </c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169</v>
      </c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2">
        <v>18</v>
      </c>
      <c r="B42" s="218" t="s">
        <v>172</v>
      </c>
      <c r="C42" s="263" t="s">
        <v>173</v>
      </c>
      <c r="D42" s="220" t="s">
        <v>124</v>
      </c>
      <c r="E42" s="227">
        <v>12</v>
      </c>
      <c r="F42" s="230">
        <f>H42+J42</f>
        <v>0</v>
      </c>
      <c r="G42" s="231">
        <f>ROUND(E42*F42,2)</f>
        <v>0</v>
      </c>
      <c r="H42" s="231"/>
      <c r="I42" s="231">
        <f>ROUND(E42*H42,2)</f>
        <v>0</v>
      </c>
      <c r="J42" s="231"/>
      <c r="K42" s="231">
        <f>ROUND(E42*J42,2)</f>
        <v>0</v>
      </c>
      <c r="L42" s="231">
        <v>15</v>
      </c>
      <c r="M42" s="231">
        <f>G42*(1+L42/100)</f>
        <v>0</v>
      </c>
      <c r="N42" s="221">
        <v>0</v>
      </c>
      <c r="O42" s="221">
        <f>ROUND(E42*N42,5)</f>
        <v>0</v>
      </c>
      <c r="P42" s="221">
        <v>0.05</v>
      </c>
      <c r="Q42" s="221">
        <f>ROUND(E42*P42,5)</f>
        <v>0.6</v>
      </c>
      <c r="R42" s="221"/>
      <c r="S42" s="221"/>
      <c r="T42" s="222">
        <v>0.60124999999999995</v>
      </c>
      <c r="U42" s="221">
        <f>ROUND(E42*T42,2)</f>
        <v>7.22</v>
      </c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169</v>
      </c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12">
        <v>19</v>
      </c>
      <c r="B43" s="218" t="s">
        <v>174</v>
      </c>
      <c r="C43" s="263" t="s">
        <v>175</v>
      </c>
      <c r="D43" s="220" t="s">
        <v>166</v>
      </c>
      <c r="E43" s="227">
        <v>1</v>
      </c>
      <c r="F43" s="230">
        <f>H43+J43</f>
        <v>0</v>
      </c>
      <c r="G43" s="231">
        <f>ROUND(E43*F43,2)</f>
        <v>0</v>
      </c>
      <c r="H43" s="231"/>
      <c r="I43" s="231">
        <f>ROUND(E43*H43,2)</f>
        <v>0</v>
      </c>
      <c r="J43" s="231"/>
      <c r="K43" s="231">
        <f>ROUND(E43*J43,2)</f>
        <v>0</v>
      </c>
      <c r="L43" s="231">
        <v>15</v>
      </c>
      <c r="M43" s="231">
        <f>G43*(1+L43/100)</f>
        <v>0</v>
      </c>
      <c r="N43" s="221">
        <v>3.5000000000000003E-2</v>
      </c>
      <c r="O43" s="221">
        <f>ROUND(E43*N43,5)</f>
        <v>3.5000000000000003E-2</v>
      </c>
      <c r="P43" s="221">
        <v>0</v>
      </c>
      <c r="Q43" s="221">
        <f>ROUND(E43*P43,5)</f>
        <v>0</v>
      </c>
      <c r="R43" s="221"/>
      <c r="S43" s="221"/>
      <c r="T43" s="222">
        <v>0</v>
      </c>
      <c r="U43" s="221">
        <f>ROUND(E43*T43,2)</f>
        <v>0</v>
      </c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176</v>
      </c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2">
        <v>20</v>
      </c>
      <c r="B44" s="218" t="s">
        <v>177</v>
      </c>
      <c r="C44" s="263" t="s">
        <v>178</v>
      </c>
      <c r="D44" s="220" t="s">
        <v>179</v>
      </c>
      <c r="E44" s="227">
        <v>4.5759999999999996</v>
      </c>
      <c r="F44" s="230">
        <f>H44+J44</f>
        <v>0</v>
      </c>
      <c r="G44" s="231">
        <f>ROUND(E44*F44,2)</f>
        <v>0</v>
      </c>
      <c r="H44" s="231"/>
      <c r="I44" s="231">
        <f>ROUND(E44*H44,2)</f>
        <v>0</v>
      </c>
      <c r="J44" s="231"/>
      <c r="K44" s="231">
        <f>ROUND(E44*J44,2)</f>
        <v>0</v>
      </c>
      <c r="L44" s="231">
        <v>15</v>
      </c>
      <c r="M44" s="231">
        <f>G44*(1+L44/100)</f>
        <v>0</v>
      </c>
      <c r="N44" s="221">
        <v>0</v>
      </c>
      <c r="O44" s="221">
        <f>ROUND(E44*N44,5)</f>
        <v>0</v>
      </c>
      <c r="P44" s="221">
        <v>0</v>
      </c>
      <c r="Q44" s="221">
        <f>ROUND(E44*P44,5)</f>
        <v>0</v>
      </c>
      <c r="R44" s="221"/>
      <c r="S44" s="221"/>
      <c r="T44" s="222">
        <v>0.64900000000000002</v>
      </c>
      <c r="U44" s="221">
        <f>ROUND(E44*T44,2)</f>
        <v>2.97</v>
      </c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125</v>
      </c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2">
        <v>21</v>
      </c>
      <c r="B45" s="218" t="s">
        <v>180</v>
      </c>
      <c r="C45" s="263" t="s">
        <v>181</v>
      </c>
      <c r="D45" s="220" t="s">
        <v>179</v>
      </c>
      <c r="E45" s="227">
        <v>4.5759999999999996</v>
      </c>
      <c r="F45" s="230">
        <f>H45+J45</f>
        <v>0</v>
      </c>
      <c r="G45" s="231">
        <f>ROUND(E45*F45,2)</f>
        <v>0</v>
      </c>
      <c r="H45" s="231"/>
      <c r="I45" s="231">
        <f>ROUND(E45*H45,2)</f>
        <v>0</v>
      </c>
      <c r="J45" s="231"/>
      <c r="K45" s="231">
        <f>ROUND(E45*J45,2)</f>
        <v>0</v>
      </c>
      <c r="L45" s="231">
        <v>15</v>
      </c>
      <c r="M45" s="231">
        <f>G45*(1+L45/100)</f>
        <v>0</v>
      </c>
      <c r="N45" s="221">
        <v>0</v>
      </c>
      <c r="O45" s="221">
        <f>ROUND(E45*N45,5)</f>
        <v>0</v>
      </c>
      <c r="P45" s="221">
        <v>0</v>
      </c>
      <c r="Q45" s="221">
        <f>ROUND(E45*P45,5)</f>
        <v>0</v>
      </c>
      <c r="R45" s="221"/>
      <c r="S45" s="221"/>
      <c r="T45" s="222">
        <v>0</v>
      </c>
      <c r="U45" s="221">
        <f>ROUND(E45*T45,2)</f>
        <v>0</v>
      </c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125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2">
        <v>22</v>
      </c>
      <c r="B46" s="218" t="s">
        <v>182</v>
      </c>
      <c r="C46" s="263" t="s">
        <v>183</v>
      </c>
      <c r="D46" s="220" t="s">
        <v>179</v>
      </c>
      <c r="E46" s="227">
        <v>4.5759999999999996</v>
      </c>
      <c r="F46" s="230">
        <f>H46+J46</f>
        <v>0</v>
      </c>
      <c r="G46" s="231">
        <f>ROUND(E46*F46,2)</f>
        <v>0</v>
      </c>
      <c r="H46" s="231"/>
      <c r="I46" s="231">
        <f>ROUND(E46*H46,2)</f>
        <v>0</v>
      </c>
      <c r="J46" s="231"/>
      <c r="K46" s="231">
        <f>ROUND(E46*J46,2)</f>
        <v>0</v>
      </c>
      <c r="L46" s="231">
        <v>15</v>
      </c>
      <c r="M46" s="231">
        <f>G46*(1+L46/100)</f>
        <v>0</v>
      </c>
      <c r="N46" s="221">
        <v>0</v>
      </c>
      <c r="O46" s="221">
        <f>ROUND(E46*N46,5)</f>
        <v>0</v>
      </c>
      <c r="P46" s="221">
        <v>0</v>
      </c>
      <c r="Q46" s="221">
        <f>ROUND(E46*P46,5)</f>
        <v>0</v>
      </c>
      <c r="R46" s="221"/>
      <c r="S46" s="221"/>
      <c r="T46" s="222">
        <v>0.752</v>
      </c>
      <c r="U46" s="221">
        <f>ROUND(E46*T46,2)</f>
        <v>3.44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125</v>
      </c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2">
        <v>23</v>
      </c>
      <c r="B47" s="218" t="s">
        <v>184</v>
      </c>
      <c r="C47" s="263" t="s">
        <v>185</v>
      </c>
      <c r="D47" s="220" t="s">
        <v>179</v>
      </c>
      <c r="E47" s="227">
        <v>4.5759999999999996</v>
      </c>
      <c r="F47" s="230">
        <f>H47+J47</f>
        <v>0</v>
      </c>
      <c r="G47" s="231">
        <f>ROUND(E47*F47,2)</f>
        <v>0</v>
      </c>
      <c r="H47" s="231"/>
      <c r="I47" s="231">
        <f>ROUND(E47*H47,2)</f>
        <v>0</v>
      </c>
      <c r="J47" s="231"/>
      <c r="K47" s="231">
        <f>ROUND(E47*J47,2)</f>
        <v>0</v>
      </c>
      <c r="L47" s="231">
        <v>15</v>
      </c>
      <c r="M47" s="231">
        <f>G47*(1+L47/100)</f>
        <v>0</v>
      </c>
      <c r="N47" s="221">
        <v>0</v>
      </c>
      <c r="O47" s="221">
        <f>ROUND(E47*N47,5)</f>
        <v>0</v>
      </c>
      <c r="P47" s="221">
        <v>0</v>
      </c>
      <c r="Q47" s="221">
        <f>ROUND(E47*P47,5)</f>
        <v>0</v>
      </c>
      <c r="R47" s="221"/>
      <c r="S47" s="221"/>
      <c r="T47" s="222">
        <v>4.2000000000000003E-2</v>
      </c>
      <c r="U47" s="221">
        <f>ROUND(E47*T47,2)</f>
        <v>0.19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125</v>
      </c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2">
        <v>24</v>
      </c>
      <c r="B48" s="218" t="s">
        <v>186</v>
      </c>
      <c r="C48" s="263" t="s">
        <v>187</v>
      </c>
      <c r="D48" s="220" t="s">
        <v>179</v>
      </c>
      <c r="E48" s="227">
        <v>4.5759999999999996</v>
      </c>
      <c r="F48" s="230">
        <f>H48+J48</f>
        <v>0</v>
      </c>
      <c r="G48" s="231">
        <f>ROUND(E48*F48,2)</f>
        <v>0</v>
      </c>
      <c r="H48" s="231"/>
      <c r="I48" s="231">
        <f>ROUND(E48*H48,2)</f>
        <v>0</v>
      </c>
      <c r="J48" s="231"/>
      <c r="K48" s="231">
        <f>ROUND(E48*J48,2)</f>
        <v>0</v>
      </c>
      <c r="L48" s="231">
        <v>15</v>
      </c>
      <c r="M48" s="231">
        <f>G48*(1+L48/100)</f>
        <v>0</v>
      </c>
      <c r="N48" s="221">
        <v>0</v>
      </c>
      <c r="O48" s="221">
        <f>ROUND(E48*N48,5)</f>
        <v>0</v>
      </c>
      <c r="P48" s="221">
        <v>0</v>
      </c>
      <c r="Q48" s="221">
        <f>ROUND(E48*P48,5)</f>
        <v>0</v>
      </c>
      <c r="R48" s="221"/>
      <c r="S48" s="221"/>
      <c r="T48" s="222">
        <v>0</v>
      </c>
      <c r="U48" s="221">
        <f>ROUND(E48*T48,2)</f>
        <v>0</v>
      </c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125</v>
      </c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2">
        <v>25</v>
      </c>
      <c r="B49" s="218" t="s">
        <v>188</v>
      </c>
      <c r="C49" s="263" t="s">
        <v>189</v>
      </c>
      <c r="D49" s="220" t="s">
        <v>179</v>
      </c>
      <c r="E49" s="227">
        <v>4.5759999999999996</v>
      </c>
      <c r="F49" s="230">
        <f>H49+J49</f>
        <v>0</v>
      </c>
      <c r="G49" s="231">
        <f>ROUND(E49*F49,2)</f>
        <v>0</v>
      </c>
      <c r="H49" s="231"/>
      <c r="I49" s="231">
        <f>ROUND(E49*H49,2)</f>
        <v>0</v>
      </c>
      <c r="J49" s="231"/>
      <c r="K49" s="231">
        <f>ROUND(E49*J49,2)</f>
        <v>0</v>
      </c>
      <c r="L49" s="231">
        <v>15</v>
      </c>
      <c r="M49" s="231">
        <f>G49*(1+L49/100)</f>
        <v>0</v>
      </c>
      <c r="N49" s="221">
        <v>0</v>
      </c>
      <c r="O49" s="221">
        <f>ROUND(E49*N49,5)</f>
        <v>0</v>
      </c>
      <c r="P49" s="221">
        <v>0</v>
      </c>
      <c r="Q49" s="221">
        <f>ROUND(E49*P49,5)</f>
        <v>0</v>
      </c>
      <c r="R49" s="221"/>
      <c r="S49" s="221"/>
      <c r="T49" s="222">
        <v>6.0000000000000001E-3</v>
      </c>
      <c r="U49" s="221">
        <f>ROUND(E49*T49,2)</f>
        <v>0.03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125</v>
      </c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1" x14ac:dyDescent="0.2">
      <c r="A50" s="212">
        <v>26</v>
      </c>
      <c r="B50" s="218" t="s">
        <v>190</v>
      </c>
      <c r="C50" s="263" t="s">
        <v>191</v>
      </c>
      <c r="D50" s="220" t="s">
        <v>179</v>
      </c>
      <c r="E50" s="227">
        <v>4.5759999999999996</v>
      </c>
      <c r="F50" s="230">
        <f>H50+J50</f>
        <v>0</v>
      </c>
      <c r="G50" s="231">
        <f>ROUND(E50*F50,2)</f>
        <v>0</v>
      </c>
      <c r="H50" s="231"/>
      <c r="I50" s="231">
        <f>ROUND(E50*H50,2)</f>
        <v>0</v>
      </c>
      <c r="J50" s="231"/>
      <c r="K50" s="231">
        <f>ROUND(E50*J50,2)</f>
        <v>0</v>
      </c>
      <c r="L50" s="231">
        <v>15</v>
      </c>
      <c r="M50" s="231">
        <f>G50*(1+L50/100)</f>
        <v>0</v>
      </c>
      <c r="N50" s="221">
        <v>0</v>
      </c>
      <c r="O50" s="221">
        <f>ROUND(E50*N50,5)</f>
        <v>0</v>
      </c>
      <c r="P50" s="221">
        <v>0</v>
      </c>
      <c r="Q50" s="221">
        <f>ROUND(E50*P50,5)</f>
        <v>0</v>
      </c>
      <c r="R50" s="221"/>
      <c r="S50" s="221"/>
      <c r="T50" s="222">
        <v>0</v>
      </c>
      <c r="U50" s="221">
        <f>ROUND(E50*T50,2)</f>
        <v>0</v>
      </c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125</v>
      </c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2">
        <v>27</v>
      </c>
      <c r="B51" s="218" t="s">
        <v>192</v>
      </c>
      <c r="C51" s="263" t="s">
        <v>193</v>
      </c>
      <c r="D51" s="220" t="s">
        <v>179</v>
      </c>
      <c r="E51" s="227">
        <v>4.5759999999999996</v>
      </c>
      <c r="F51" s="230">
        <f>H51+J51</f>
        <v>0</v>
      </c>
      <c r="G51" s="231">
        <f>ROUND(E51*F51,2)</f>
        <v>0</v>
      </c>
      <c r="H51" s="231"/>
      <c r="I51" s="231">
        <f>ROUND(E51*H51,2)</f>
        <v>0</v>
      </c>
      <c r="J51" s="231"/>
      <c r="K51" s="231">
        <f>ROUND(E51*J51,2)</f>
        <v>0</v>
      </c>
      <c r="L51" s="231">
        <v>15</v>
      </c>
      <c r="M51" s="231">
        <f>G51*(1+L51/100)</f>
        <v>0</v>
      </c>
      <c r="N51" s="221">
        <v>0</v>
      </c>
      <c r="O51" s="221">
        <f>ROUND(E51*N51,5)</f>
        <v>0</v>
      </c>
      <c r="P51" s="221">
        <v>0</v>
      </c>
      <c r="Q51" s="221">
        <f>ROUND(E51*P51,5)</f>
        <v>0</v>
      </c>
      <c r="R51" s="221"/>
      <c r="S51" s="221"/>
      <c r="T51" s="222">
        <v>9.9000000000000005E-2</v>
      </c>
      <c r="U51" s="221">
        <f>ROUND(E51*T51,2)</f>
        <v>0.45</v>
      </c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125</v>
      </c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2">
        <v>28</v>
      </c>
      <c r="B52" s="218" t="s">
        <v>194</v>
      </c>
      <c r="C52" s="263" t="s">
        <v>195</v>
      </c>
      <c r="D52" s="220" t="s">
        <v>196</v>
      </c>
      <c r="E52" s="227">
        <v>0.16200000000000001</v>
      </c>
      <c r="F52" s="230">
        <f>H52+J52</f>
        <v>0</v>
      </c>
      <c r="G52" s="231">
        <f>ROUND(E52*F52,2)</f>
        <v>0</v>
      </c>
      <c r="H52" s="231"/>
      <c r="I52" s="231">
        <f>ROUND(E52*H52,2)</f>
        <v>0</v>
      </c>
      <c r="J52" s="231"/>
      <c r="K52" s="231">
        <f>ROUND(E52*J52,2)</f>
        <v>0</v>
      </c>
      <c r="L52" s="231">
        <v>15</v>
      </c>
      <c r="M52" s="231">
        <f>G52*(1+L52/100)</f>
        <v>0</v>
      </c>
      <c r="N52" s="221">
        <v>1.82E-3</v>
      </c>
      <c r="O52" s="221">
        <f>ROUND(E52*N52,5)</f>
        <v>2.9E-4</v>
      </c>
      <c r="P52" s="221">
        <v>1.8</v>
      </c>
      <c r="Q52" s="221">
        <f>ROUND(E52*P52,5)</f>
        <v>0.29160000000000003</v>
      </c>
      <c r="R52" s="221"/>
      <c r="S52" s="221"/>
      <c r="T52" s="222">
        <v>5.016</v>
      </c>
      <c r="U52" s="221">
        <f>ROUND(E52*T52,2)</f>
        <v>0.81</v>
      </c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125</v>
      </c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2"/>
      <c r="B53" s="218"/>
      <c r="C53" s="265" t="s">
        <v>197</v>
      </c>
      <c r="D53" s="226"/>
      <c r="E53" s="229">
        <v>0.16200000000000001</v>
      </c>
      <c r="F53" s="231"/>
      <c r="G53" s="231"/>
      <c r="H53" s="231"/>
      <c r="I53" s="231"/>
      <c r="J53" s="231"/>
      <c r="K53" s="231"/>
      <c r="L53" s="231"/>
      <c r="M53" s="231"/>
      <c r="N53" s="221"/>
      <c r="O53" s="221"/>
      <c r="P53" s="221"/>
      <c r="Q53" s="221"/>
      <c r="R53" s="221"/>
      <c r="S53" s="221"/>
      <c r="T53" s="222"/>
      <c r="U53" s="221"/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131</v>
      </c>
      <c r="AF53" s="211">
        <v>0</v>
      </c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x14ac:dyDescent="0.2">
      <c r="A54" s="213" t="s">
        <v>120</v>
      </c>
      <c r="B54" s="219" t="s">
        <v>71</v>
      </c>
      <c r="C54" s="264" t="s">
        <v>72</v>
      </c>
      <c r="D54" s="223"/>
      <c r="E54" s="228"/>
      <c r="F54" s="232"/>
      <c r="G54" s="232">
        <f>SUMIF(AE55:AE55,"&lt;&gt;NOR",G55:G55)</f>
        <v>0</v>
      </c>
      <c r="H54" s="232"/>
      <c r="I54" s="232">
        <f>SUM(I55:I55)</f>
        <v>0</v>
      </c>
      <c r="J54" s="232"/>
      <c r="K54" s="232">
        <f>SUM(K55:K55)</f>
        <v>0</v>
      </c>
      <c r="L54" s="232"/>
      <c r="M54" s="232">
        <f>SUM(M55:M55)</f>
        <v>0</v>
      </c>
      <c r="N54" s="224"/>
      <c r="O54" s="224">
        <f>SUM(O55:O55)</f>
        <v>0</v>
      </c>
      <c r="P54" s="224"/>
      <c r="Q54" s="224">
        <f>SUM(Q55:Q55)</f>
        <v>0</v>
      </c>
      <c r="R54" s="224"/>
      <c r="S54" s="224"/>
      <c r="T54" s="225"/>
      <c r="U54" s="224">
        <f>SUM(U55:U55)</f>
        <v>10.32</v>
      </c>
      <c r="AE54" t="s">
        <v>121</v>
      </c>
    </row>
    <row r="55" spans="1:60" ht="22.5" outlineLevel="1" x14ac:dyDescent="0.2">
      <c r="A55" s="212">
        <v>29</v>
      </c>
      <c r="B55" s="218" t="s">
        <v>198</v>
      </c>
      <c r="C55" s="263" t="s">
        <v>199</v>
      </c>
      <c r="D55" s="220" t="s">
        <v>179</v>
      </c>
      <c r="E55" s="227">
        <v>4.915</v>
      </c>
      <c r="F55" s="230">
        <f>H55+J55</f>
        <v>0</v>
      </c>
      <c r="G55" s="231">
        <f>ROUND(E55*F55,2)</f>
        <v>0</v>
      </c>
      <c r="H55" s="231"/>
      <c r="I55" s="231">
        <f>ROUND(E55*H55,2)</f>
        <v>0</v>
      </c>
      <c r="J55" s="231"/>
      <c r="K55" s="231">
        <f>ROUND(E55*J55,2)</f>
        <v>0</v>
      </c>
      <c r="L55" s="231">
        <v>15</v>
      </c>
      <c r="M55" s="231">
        <f>G55*(1+L55/100)</f>
        <v>0</v>
      </c>
      <c r="N55" s="221">
        <v>0</v>
      </c>
      <c r="O55" s="221">
        <f>ROUND(E55*N55,5)</f>
        <v>0</v>
      </c>
      <c r="P55" s="221">
        <v>0</v>
      </c>
      <c r="Q55" s="221">
        <f>ROUND(E55*P55,5)</f>
        <v>0</v>
      </c>
      <c r="R55" s="221"/>
      <c r="S55" s="221"/>
      <c r="T55" s="222">
        <v>2.1</v>
      </c>
      <c r="U55" s="221">
        <f>ROUND(E55*T55,2)</f>
        <v>10.32</v>
      </c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125</v>
      </c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x14ac:dyDescent="0.2">
      <c r="A56" s="213" t="s">
        <v>120</v>
      </c>
      <c r="B56" s="219" t="s">
        <v>73</v>
      </c>
      <c r="C56" s="264" t="s">
        <v>74</v>
      </c>
      <c r="D56" s="223"/>
      <c r="E56" s="228"/>
      <c r="F56" s="232"/>
      <c r="G56" s="232">
        <f>SUMIF(AE57:AE58,"&lt;&gt;NOR",G57:G58)</f>
        <v>0</v>
      </c>
      <c r="H56" s="232"/>
      <c r="I56" s="232">
        <f>SUM(I57:I58)</f>
        <v>0</v>
      </c>
      <c r="J56" s="232"/>
      <c r="K56" s="232">
        <f>SUM(K57:K58)</f>
        <v>0</v>
      </c>
      <c r="L56" s="232"/>
      <c r="M56" s="232">
        <f>SUM(M57:M58)</f>
        <v>0</v>
      </c>
      <c r="N56" s="224"/>
      <c r="O56" s="224">
        <f>SUM(O57:O58)</f>
        <v>7.0720000000000005E-2</v>
      </c>
      <c r="P56" s="224"/>
      <c r="Q56" s="224">
        <f>SUM(Q57:Q58)</f>
        <v>0</v>
      </c>
      <c r="R56" s="224"/>
      <c r="S56" s="224"/>
      <c r="T56" s="225"/>
      <c r="U56" s="224">
        <f>SUM(U57:U58)</f>
        <v>3.06</v>
      </c>
      <c r="AE56" t="s">
        <v>121</v>
      </c>
    </row>
    <row r="57" spans="1:60" ht="22.5" outlineLevel="1" x14ac:dyDescent="0.2">
      <c r="A57" s="212">
        <v>30</v>
      </c>
      <c r="B57" s="218" t="s">
        <v>200</v>
      </c>
      <c r="C57" s="263" t="s">
        <v>201</v>
      </c>
      <c r="D57" s="220" t="s">
        <v>124</v>
      </c>
      <c r="E57" s="227">
        <v>8.5</v>
      </c>
      <c r="F57" s="230">
        <f>H57+J57</f>
        <v>0</v>
      </c>
      <c r="G57" s="231">
        <f>ROUND(E57*F57,2)</f>
        <v>0</v>
      </c>
      <c r="H57" s="231"/>
      <c r="I57" s="231">
        <f>ROUND(E57*H57,2)</f>
        <v>0</v>
      </c>
      <c r="J57" s="231"/>
      <c r="K57" s="231">
        <f>ROUND(E57*J57,2)</f>
        <v>0</v>
      </c>
      <c r="L57" s="231">
        <v>15</v>
      </c>
      <c r="M57" s="231">
        <f>G57*(1+L57/100)</f>
        <v>0</v>
      </c>
      <c r="N57" s="221">
        <v>1.6000000000000001E-4</v>
      </c>
      <c r="O57" s="221">
        <f>ROUND(E57*N57,5)</f>
        <v>1.3600000000000001E-3</v>
      </c>
      <c r="P57" s="221">
        <v>0</v>
      </c>
      <c r="Q57" s="221">
        <f>ROUND(E57*P57,5)</f>
        <v>0</v>
      </c>
      <c r="R57" s="221"/>
      <c r="S57" s="221"/>
      <c r="T57" s="222">
        <v>0.18</v>
      </c>
      <c r="U57" s="221">
        <f>ROUND(E57*T57,2)</f>
        <v>1.53</v>
      </c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125</v>
      </c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22.5" outlineLevel="1" x14ac:dyDescent="0.2">
      <c r="A58" s="212">
        <v>31</v>
      </c>
      <c r="B58" s="218" t="s">
        <v>202</v>
      </c>
      <c r="C58" s="263" t="s">
        <v>203</v>
      </c>
      <c r="D58" s="220" t="s">
        <v>124</v>
      </c>
      <c r="E58" s="227">
        <v>8.5</v>
      </c>
      <c r="F58" s="230">
        <f>H58+J58</f>
        <v>0</v>
      </c>
      <c r="G58" s="231">
        <f>ROUND(E58*F58,2)</f>
        <v>0</v>
      </c>
      <c r="H58" s="231"/>
      <c r="I58" s="231">
        <f>ROUND(E58*H58,2)</f>
        <v>0</v>
      </c>
      <c r="J58" s="231"/>
      <c r="K58" s="231">
        <f>ROUND(E58*J58,2)</f>
        <v>0</v>
      </c>
      <c r="L58" s="231">
        <v>15</v>
      </c>
      <c r="M58" s="231">
        <f>G58*(1+L58/100)</f>
        <v>0</v>
      </c>
      <c r="N58" s="221">
        <v>8.1600000000000006E-3</v>
      </c>
      <c r="O58" s="221">
        <f>ROUND(E58*N58,5)</f>
        <v>6.9360000000000005E-2</v>
      </c>
      <c r="P58" s="221">
        <v>0</v>
      </c>
      <c r="Q58" s="221">
        <f>ROUND(E58*P58,5)</f>
        <v>0</v>
      </c>
      <c r="R58" s="221"/>
      <c r="S58" s="221"/>
      <c r="T58" s="222">
        <v>0.18</v>
      </c>
      <c r="U58" s="221">
        <f>ROUND(E58*T58,2)</f>
        <v>1.53</v>
      </c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125</v>
      </c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x14ac:dyDescent="0.2">
      <c r="A59" s="213" t="s">
        <v>120</v>
      </c>
      <c r="B59" s="219" t="s">
        <v>75</v>
      </c>
      <c r="C59" s="264" t="s">
        <v>76</v>
      </c>
      <c r="D59" s="223"/>
      <c r="E59" s="228"/>
      <c r="F59" s="232"/>
      <c r="G59" s="232">
        <f>SUMIF(AE60:AE65,"&lt;&gt;NOR",G60:G65)</f>
        <v>0</v>
      </c>
      <c r="H59" s="232"/>
      <c r="I59" s="232">
        <f>SUM(I60:I65)</f>
        <v>0</v>
      </c>
      <c r="J59" s="232"/>
      <c r="K59" s="232">
        <f>SUM(K60:K65)</f>
        <v>0</v>
      </c>
      <c r="L59" s="232"/>
      <c r="M59" s="232">
        <f>SUM(M60:M65)</f>
        <v>0</v>
      </c>
      <c r="N59" s="224"/>
      <c r="O59" s="224">
        <f>SUM(O60:O65)</f>
        <v>0.45789999999999997</v>
      </c>
      <c r="P59" s="224"/>
      <c r="Q59" s="224">
        <f>SUM(Q60:Q65)</f>
        <v>2.9683200000000003</v>
      </c>
      <c r="R59" s="224"/>
      <c r="S59" s="224"/>
      <c r="T59" s="225"/>
      <c r="U59" s="224">
        <f>SUM(U60:U65)</f>
        <v>23.810000000000002</v>
      </c>
      <c r="AE59" t="s">
        <v>121</v>
      </c>
    </row>
    <row r="60" spans="1:60" outlineLevel="1" x14ac:dyDescent="0.2">
      <c r="A60" s="212">
        <v>32</v>
      </c>
      <c r="B60" s="218" t="s">
        <v>204</v>
      </c>
      <c r="C60" s="263" t="s">
        <v>205</v>
      </c>
      <c r="D60" s="220" t="s">
        <v>147</v>
      </c>
      <c r="E60" s="227">
        <v>8.6999999999999993</v>
      </c>
      <c r="F60" s="230">
        <f>H60+J60</f>
        <v>0</v>
      </c>
      <c r="G60" s="231">
        <f>ROUND(E60*F60,2)</f>
        <v>0</v>
      </c>
      <c r="H60" s="231"/>
      <c r="I60" s="231">
        <f>ROUND(E60*H60,2)</f>
        <v>0</v>
      </c>
      <c r="J60" s="231"/>
      <c r="K60" s="231">
        <f>ROUND(E60*J60,2)</f>
        <v>0</v>
      </c>
      <c r="L60" s="231">
        <v>15</v>
      </c>
      <c r="M60" s="231">
        <f>G60*(1+L60/100)</f>
        <v>0</v>
      </c>
      <c r="N60" s="221">
        <v>0</v>
      </c>
      <c r="O60" s="221">
        <f>ROUND(E60*N60,5)</f>
        <v>0</v>
      </c>
      <c r="P60" s="221">
        <v>0.27</v>
      </c>
      <c r="Q60" s="221">
        <f>ROUND(E60*P60,5)</f>
        <v>2.3490000000000002</v>
      </c>
      <c r="R60" s="221"/>
      <c r="S60" s="221"/>
      <c r="T60" s="222">
        <v>1.35225</v>
      </c>
      <c r="U60" s="221">
        <f>ROUND(E60*T60,2)</f>
        <v>11.76</v>
      </c>
      <c r="V60" s="211"/>
      <c r="W60" s="211"/>
      <c r="X60" s="211"/>
      <c r="Y60" s="211"/>
      <c r="Z60" s="211"/>
      <c r="AA60" s="211"/>
      <c r="AB60" s="211"/>
      <c r="AC60" s="211"/>
      <c r="AD60" s="211"/>
      <c r="AE60" s="211" t="s">
        <v>169</v>
      </c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2">
        <v>33</v>
      </c>
      <c r="B61" s="218" t="s">
        <v>206</v>
      </c>
      <c r="C61" s="263" t="s">
        <v>207</v>
      </c>
      <c r="D61" s="220" t="s">
        <v>124</v>
      </c>
      <c r="E61" s="227">
        <v>14.38</v>
      </c>
      <c r="F61" s="230">
        <f>H61+J61</f>
        <v>0</v>
      </c>
      <c r="G61" s="231">
        <f>ROUND(E61*F61,2)</f>
        <v>0</v>
      </c>
      <c r="H61" s="231"/>
      <c r="I61" s="231">
        <f>ROUND(E61*H61,2)</f>
        <v>0</v>
      </c>
      <c r="J61" s="231"/>
      <c r="K61" s="231">
        <f>ROUND(E61*J61,2)</f>
        <v>0</v>
      </c>
      <c r="L61" s="231">
        <v>15</v>
      </c>
      <c r="M61" s="231">
        <f>G61*(1+L61/100)</f>
        <v>0</v>
      </c>
      <c r="N61" s="221">
        <v>0</v>
      </c>
      <c r="O61" s="221">
        <f>ROUND(E61*N61,5)</f>
        <v>0</v>
      </c>
      <c r="P61" s="221">
        <v>1.4E-2</v>
      </c>
      <c r="Q61" s="221">
        <f>ROUND(E61*P61,5)</f>
        <v>0.20132</v>
      </c>
      <c r="R61" s="221"/>
      <c r="S61" s="221"/>
      <c r="T61" s="222">
        <v>0.11311</v>
      </c>
      <c r="U61" s="221">
        <f>ROUND(E61*T61,2)</f>
        <v>1.63</v>
      </c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169</v>
      </c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2">
        <v>34</v>
      </c>
      <c r="B62" s="218" t="s">
        <v>208</v>
      </c>
      <c r="C62" s="263" t="s">
        <v>209</v>
      </c>
      <c r="D62" s="220" t="s">
        <v>124</v>
      </c>
      <c r="E62" s="227">
        <v>7.6</v>
      </c>
      <c r="F62" s="230">
        <f>H62+J62</f>
        <v>0</v>
      </c>
      <c r="G62" s="231">
        <f>ROUND(E62*F62,2)</f>
        <v>0</v>
      </c>
      <c r="H62" s="231"/>
      <c r="I62" s="231">
        <f>ROUND(E62*H62,2)</f>
        <v>0</v>
      </c>
      <c r="J62" s="231"/>
      <c r="K62" s="231">
        <f>ROUND(E62*J62,2)</f>
        <v>0</v>
      </c>
      <c r="L62" s="231">
        <v>15</v>
      </c>
      <c r="M62" s="231">
        <f>G62*(1+L62/100)</f>
        <v>0</v>
      </c>
      <c r="N62" s="221">
        <v>4.8000000000000001E-4</v>
      </c>
      <c r="O62" s="221">
        <f>ROUND(E62*N62,5)</f>
        <v>3.65E-3</v>
      </c>
      <c r="P62" s="221">
        <v>5.5E-2</v>
      </c>
      <c r="Q62" s="221">
        <f>ROUND(E62*P62,5)</f>
        <v>0.41799999999999998</v>
      </c>
      <c r="R62" s="221"/>
      <c r="S62" s="221"/>
      <c r="T62" s="222">
        <v>0.54117999999999999</v>
      </c>
      <c r="U62" s="221">
        <f>ROUND(E62*T62,2)</f>
        <v>4.1100000000000003</v>
      </c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169</v>
      </c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2.5" outlineLevel="1" x14ac:dyDescent="0.2">
      <c r="A63" s="212">
        <v>35</v>
      </c>
      <c r="B63" s="218" t="s">
        <v>210</v>
      </c>
      <c r="C63" s="263" t="s">
        <v>211</v>
      </c>
      <c r="D63" s="220" t="s">
        <v>147</v>
      </c>
      <c r="E63" s="227">
        <v>19.899999999999999</v>
      </c>
      <c r="F63" s="230">
        <f>H63+J63</f>
        <v>0</v>
      </c>
      <c r="G63" s="231">
        <f>ROUND(E63*F63,2)</f>
        <v>0</v>
      </c>
      <c r="H63" s="231"/>
      <c r="I63" s="231">
        <f>ROUND(E63*H63,2)</f>
        <v>0</v>
      </c>
      <c r="J63" s="231"/>
      <c r="K63" s="231">
        <f>ROUND(E63*J63,2)</f>
        <v>0</v>
      </c>
      <c r="L63" s="231">
        <v>15</v>
      </c>
      <c r="M63" s="231">
        <f>G63*(1+L63/100)</f>
        <v>0</v>
      </c>
      <c r="N63" s="221">
        <v>1.3469999999999999E-2</v>
      </c>
      <c r="O63" s="221">
        <f>ROUND(E63*N63,5)</f>
        <v>0.26805000000000001</v>
      </c>
      <c r="P63" s="221">
        <v>0</v>
      </c>
      <c r="Q63" s="221">
        <f>ROUND(E63*P63,5)</f>
        <v>0</v>
      </c>
      <c r="R63" s="221"/>
      <c r="S63" s="221"/>
      <c r="T63" s="222">
        <v>0.158</v>
      </c>
      <c r="U63" s="221">
        <f>ROUND(E63*T63,2)</f>
        <v>3.14</v>
      </c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125</v>
      </c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 x14ac:dyDescent="0.2">
      <c r="A64" s="212">
        <v>36</v>
      </c>
      <c r="B64" s="218" t="s">
        <v>212</v>
      </c>
      <c r="C64" s="263" t="s">
        <v>213</v>
      </c>
      <c r="D64" s="220" t="s">
        <v>124</v>
      </c>
      <c r="E64" s="227">
        <v>8.25</v>
      </c>
      <c r="F64" s="230">
        <f>H64+J64</f>
        <v>0</v>
      </c>
      <c r="G64" s="231">
        <f>ROUND(E64*F64,2)</f>
        <v>0</v>
      </c>
      <c r="H64" s="231"/>
      <c r="I64" s="231">
        <f>ROUND(E64*H64,2)</f>
        <v>0</v>
      </c>
      <c r="J64" s="231"/>
      <c r="K64" s="231">
        <f>ROUND(E64*J64,2)</f>
        <v>0</v>
      </c>
      <c r="L64" s="231">
        <v>15</v>
      </c>
      <c r="M64" s="231">
        <f>G64*(1+L64/100)</f>
        <v>0</v>
      </c>
      <c r="N64" s="221">
        <v>2.257E-2</v>
      </c>
      <c r="O64" s="221">
        <f>ROUND(E64*N64,5)</f>
        <v>0.1862</v>
      </c>
      <c r="P64" s="221">
        <v>0</v>
      </c>
      <c r="Q64" s="221">
        <f>ROUND(E64*P64,5)</f>
        <v>0</v>
      </c>
      <c r="R64" s="221"/>
      <c r="S64" s="221"/>
      <c r="T64" s="222">
        <v>0.28699999999999998</v>
      </c>
      <c r="U64" s="221">
        <f>ROUND(E64*T64,2)</f>
        <v>2.37</v>
      </c>
      <c r="V64" s="211"/>
      <c r="W64" s="211"/>
      <c r="X64" s="211"/>
      <c r="Y64" s="211"/>
      <c r="Z64" s="211"/>
      <c r="AA64" s="211"/>
      <c r="AB64" s="211"/>
      <c r="AC64" s="211"/>
      <c r="AD64" s="211"/>
      <c r="AE64" s="211" t="s">
        <v>125</v>
      </c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2.5" outlineLevel="1" x14ac:dyDescent="0.2">
      <c r="A65" s="212">
        <v>37</v>
      </c>
      <c r="B65" s="218" t="s">
        <v>214</v>
      </c>
      <c r="C65" s="263" t="s">
        <v>215</v>
      </c>
      <c r="D65" s="220" t="s">
        <v>179</v>
      </c>
      <c r="E65" s="227">
        <v>0.45800000000000002</v>
      </c>
      <c r="F65" s="230">
        <f>H65+J65</f>
        <v>0</v>
      </c>
      <c r="G65" s="231">
        <f>ROUND(E65*F65,2)</f>
        <v>0</v>
      </c>
      <c r="H65" s="231"/>
      <c r="I65" s="231">
        <f>ROUND(E65*H65,2)</f>
        <v>0</v>
      </c>
      <c r="J65" s="231"/>
      <c r="K65" s="231">
        <f>ROUND(E65*J65,2)</f>
        <v>0</v>
      </c>
      <c r="L65" s="231">
        <v>15</v>
      </c>
      <c r="M65" s="231">
        <f>G65*(1+L65/100)</f>
        <v>0</v>
      </c>
      <c r="N65" s="221">
        <v>0</v>
      </c>
      <c r="O65" s="221">
        <f>ROUND(E65*N65,5)</f>
        <v>0</v>
      </c>
      <c r="P65" s="221">
        <v>0</v>
      </c>
      <c r="Q65" s="221">
        <f>ROUND(E65*P65,5)</f>
        <v>0</v>
      </c>
      <c r="R65" s="221"/>
      <c r="S65" s="221"/>
      <c r="T65" s="222">
        <v>1.7509999999999999</v>
      </c>
      <c r="U65" s="221">
        <f>ROUND(E65*T65,2)</f>
        <v>0.8</v>
      </c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125</v>
      </c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x14ac:dyDescent="0.2">
      <c r="A66" s="213" t="s">
        <v>120</v>
      </c>
      <c r="B66" s="219" t="s">
        <v>77</v>
      </c>
      <c r="C66" s="264" t="s">
        <v>78</v>
      </c>
      <c r="D66" s="223"/>
      <c r="E66" s="228"/>
      <c r="F66" s="232"/>
      <c r="G66" s="232">
        <f>SUMIF(AE67:AE68,"&lt;&gt;NOR",G67:G68)</f>
        <v>0</v>
      </c>
      <c r="H66" s="232"/>
      <c r="I66" s="232">
        <f>SUM(I67:I68)</f>
        <v>0</v>
      </c>
      <c r="J66" s="232"/>
      <c r="K66" s="232">
        <f>SUM(K67:K68)</f>
        <v>0</v>
      </c>
      <c r="L66" s="232"/>
      <c r="M66" s="232">
        <f>SUM(M67:M68)</f>
        <v>0</v>
      </c>
      <c r="N66" s="224"/>
      <c r="O66" s="224">
        <f>SUM(O67:O68)</f>
        <v>1.2580000000000001E-2</v>
      </c>
      <c r="P66" s="224"/>
      <c r="Q66" s="224">
        <f>SUM(Q67:Q68)</f>
        <v>0</v>
      </c>
      <c r="R66" s="224"/>
      <c r="S66" s="224"/>
      <c r="T66" s="225"/>
      <c r="U66" s="224">
        <f>SUM(U67:U68)</f>
        <v>0.31</v>
      </c>
      <c r="AE66" t="s">
        <v>121</v>
      </c>
    </row>
    <row r="67" spans="1:60" ht="22.5" outlineLevel="1" x14ac:dyDescent="0.2">
      <c r="A67" s="212">
        <v>38</v>
      </c>
      <c r="B67" s="218" t="s">
        <v>216</v>
      </c>
      <c r="C67" s="263" t="s">
        <v>217</v>
      </c>
      <c r="D67" s="220" t="s">
        <v>166</v>
      </c>
      <c r="E67" s="227">
        <v>1</v>
      </c>
      <c r="F67" s="230">
        <f>H67+J67</f>
        <v>0</v>
      </c>
      <c r="G67" s="231">
        <f>ROUND(E67*F67,2)</f>
        <v>0</v>
      </c>
      <c r="H67" s="231"/>
      <c r="I67" s="231">
        <f>ROUND(E67*H67,2)</f>
        <v>0</v>
      </c>
      <c r="J67" s="231"/>
      <c r="K67" s="231">
        <f>ROUND(E67*J67,2)</f>
        <v>0</v>
      </c>
      <c r="L67" s="231">
        <v>15</v>
      </c>
      <c r="M67" s="231">
        <f>G67*(1+L67/100)</f>
        <v>0</v>
      </c>
      <c r="N67" s="221">
        <v>1.7799999999999999E-3</v>
      </c>
      <c r="O67" s="221">
        <f>ROUND(E67*N67,5)</f>
        <v>1.7799999999999999E-3</v>
      </c>
      <c r="P67" s="221">
        <v>0</v>
      </c>
      <c r="Q67" s="221">
        <f>ROUND(E67*P67,5)</f>
        <v>0</v>
      </c>
      <c r="R67" s="221"/>
      <c r="S67" s="221"/>
      <c r="T67" s="222">
        <v>0.307</v>
      </c>
      <c r="U67" s="221">
        <f>ROUND(E67*T67,2)</f>
        <v>0.31</v>
      </c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125</v>
      </c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2">
        <v>39</v>
      </c>
      <c r="B68" s="218" t="s">
        <v>218</v>
      </c>
      <c r="C68" s="263" t="s">
        <v>219</v>
      </c>
      <c r="D68" s="220" t="s">
        <v>166</v>
      </c>
      <c r="E68" s="227">
        <v>1</v>
      </c>
      <c r="F68" s="230">
        <f>H68+J68</f>
        <v>0</v>
      </c>
      <c r="G68" s="231">
        <f>ROUND(E68*F68,2)</f>
        <v>0</v>
      </c>
      <c r="H68" s="231"/>
      <c r="I68" s="231">
        <f>ROUND(E68*H68,2)</f>
        <v>0</v>
      </c>
      <c r="J68" s="231"/>
      <c r="K68" s="231">
        <f>ROUND(E68*J68,2)</f>
        <v>0</v>
      </c>
      <c r="L68" s="231">
        <v>15</v>
      </c>
      <c r="M68" s="231">
        <f>G68*(1+L68/100)</f>
        <v>0</v>
      </c>
      <c r="N68" s="221">
        <v>1.0800000000000001E-2</v>
      </c>
      <c r="O68" s="221">
        <f>ROUND(E68*N68,5)</f>
        <v>1.0800000000000001E-2</v>
      </c>
      <c r="P68" s="221">
        <v>0</v>
      </c>
      <c r="Q68" s="221">
        <f>ROUND(E68*P68,5)</f>
        <v>0</v>
      </c>
      <c r="R68" s="221"/>
      <c r="S68" s="221"/>
      <c r="T68" s="222">
        <v>0</v>
      </c>
      <c r="U68" s="221">
        <f>ROUND(E68*T68,2)</f>
        <v>0</v>
      </c>
      <c r="V68" s="211"/>
      <c r="W68" s="211"/>
      <c r="X68" s="211"/>
      <c r="Y68" s="211"/>
      <c r="Z68" s="211"/>
      <c r="AA68" s="211"/>
      <c r="AB68" s="211"/>
      <c r="AC68" s="211"/>
      <c r="AD68" s="211"/>
      <c r="AE68" s="211" t="s">
        <v>176</v>
      </c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x14ac:dyDescent="0.2">
      <c r="A69" s="213" t="s">
        <v>120</v>
      </c>
      <c r="B69" s="219" t="s">
        <v>79</v>
      </c>
      <c r="C69" s="264" t="s">
        <v>80</v>
      </c>
      <c r="D69" s="223"/>
      <c r="E69" s="228"/>
      <c r="F69" s="232"/>
      <c r="G69" s="232">
        <f>SUMIF(AE70:AE74,"&lt;&gt;NOR",G70:G74)</f>
        <v>0</v>
      </c>
      <c r="H69" s="232"/>
      <c r="I69" s="232">
        <f>SUM(I70:I74)</f>
        <v>0</v>
      </c>
      <c r="J69" s="232"/>
      <c r="K69" s="232">
        <f>SUM(K70:K74)</f>
        <v>0</v>
      </c>
      <c r="L69" s="232"/>
      <c r="M69" s="232">
        <f>SUM(M70:M74)</f>
        <v>0</v>
      </c>
      <c r="N69" s="224"/>
      <c r="O69" s="224">
        <f>SUM(O70:O74)</f>
        <v>8.369999999999999E-3</v>
      </c>
      <c r="P69" s="224"/>
      <c r="Q69" s="224">
        <f>SUM(Q70:Q74)</f>
        <v>0</v>
      </c>
      <c r="R69" s="224"/>
      <c r="S69" s="224"/>
      <c r="T69" s="225"/>
      <c r="U69" s="224">
        <f>SUM(U70:U74)</f>
        <v>43.2</v>
      </c>
      <c r="AE69" t="s">
        <v>121</v>
      </c>
    </row>
    <row r="70" spans="1:60" outlineLevel="1" x14ac:dyDescent="0.2">
      <c r="A70" s="212">
        <v>40</v>
      </c>
      <c r="B70" s="218" t="s">
        <v>220</v>
      </c>
      <c r="C70" s="263" t="s">
        <v>221</v>
      </c>
      <c r="D70" s="220" t="s">
        <v>124</v>
      </c>
      <c r="E70" s="227">
        <v>105.53</v>
      </c>
      <c r="F70" s="230">
        <f>H70+J70</f>
        <v>0</v>
      </c>
      <c r="G70" s="231">
        <f>ROUND(E70*F70,2)</f>
        <v>0</v>
      </c>
      <c r="H70" s="231"/>
      <c r="I70" s="231">
        <f>ROUND(E70*H70,2)</f>
        <v>0</v>
      </c>
      <c r="J70" s="231"/>
      <c r="K70" s="231">
        <f>ROUND(E70*J70,2)</f>
        <v>0</v>
      </c>
      <c r="L70" s="231">
        <v>15</v>
      </c>
      <c r="M70" s="231">
        <f>G70*(1+L70/100)</f>
        <v>0</v>
      </c>
      <c r="N70" s="221">
        <v>1.0000000000000001E-5</v>
      </c>
      <c r="O70" s="221">
        <f>ROUND(E70*N70,5)</f>
        <v>1.06E-3</v>
      </c>
      <c r="P70" s="221">
        <v>0</v>
      </c>
      <c r="Q70" s="221">
        <f>ROUND(E70*P70,5)</f>
        <v>0</v>
      </c>
      <c r="R70" s="221"/>
      <c r="S70" s="221"/>
      <c r="T70" s="222">
        <v>0.34</v>
      </c>
      <c r="U70" s="221">
        <f>ROUND(E70*T70,2)</f>
        <v>35.880000000000003</v>
      </c>
      <c r="V70" s="211"/>
      <c r="W70" s="211"/>
      <c r="X70" s="211"/>
      <c r="Y70" s="211"/>
      <c r="Z70" s="211"/>
      <c r="AA70" s="211"/>
      <c r="AB70" s="211"/>
      <c r="AC70" s="211"/>
      <c r="AD70" s="211"/>
      <c r="AE70" s="211" t="s">
        <v>125</v>
      </c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2"/>
      <c r="B71" s="218"/>
      <c r="C71" s="265" t="s">
        <v>130</v>
      </c>
      <c r="D71" s="226"/>
      <c r="E71" s="229">
        <v>105.53</v>
      </c>
      <c r="F71" s="231"/>
      <c r="G71" s="231"/>
      <c r="H71" s="231"/>
      <c r="I71" s="231"/>
      <c r="J71" s="231"/>
      <c r="K71" s="231"/>
      <c r="L71" s="231"/>
      <c r="M71" s="231"/>
      <c r="N71" s="221"/>
      <c r="O71" s="221"/>
      <c r="P71" s="221"/>
      <c r="Q71" s="221"/>
      <c r="R71" s="221"/>
      <c r="S71" s="221"/>
      <c r="T71" s="222"/>
      <c r="U71" s="221"/>
      <c r="V71" s="211"/>
      <c r="W71" s="211"/>
      <c r="X71" s="211"/>
      <c r="Y71" s="211"/>
      <c r="Z71" s="211"/>
      <c r="AA71" s="211"/>
      <c r="AB71" s="211"/>
      <c r="AC71" s="211"/>
      <c r="AD71" s="211"/>
      <c r="AE71" s="211" t="s">
        <v>131</v>
      </c>
      <c r="AF71" s="211">
        <v>0</v>
      </c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2">
        <v>41</v>
      </c>
      <c r="B72" s="218" t="s">
        <v>222</v>
      </c>
      <c r="C72" s="263" t="s">
        <v>223</v>
      </c>
      <c r="D72" s="220" t="s">
        <v>124</v>
      </c>
      <c r="E72" s="227">
        <v>105.53</v>
      </c>
      <c r="F72" s="230">
        <f>H72+J72</f>
        <v>0</v>
      </c>
      <c r="G72" s="231">
        <f>ROUND(E72*F72,2)</f>
        <v>0</v>
      </c>
      <c r="H72" s="231"/>
      <c r="I72" s="231">
        <f>ROUND(E72*H72,2)</f>
        <v>0</v>
      </c>
      <c r="J72" s="231"/>
      <c r="K72" s="231">
        <f>ROUND(E72*J72,2)</f>
        <v>0</v>
      </c>
      <c r="L72" s="231">
        <v>15</v>
      </c>
      <c r="M72" s="231">
        <f>G72*(1+L72/100)</f>
        <v>0</v>
      </c>
      <c r="N72" s="221">
        <v>0</v>
      </c>
      <c r="O72" s="221">
        <f>ROUND(E72*N72,5)</f>
        <v>0</v>
      </c>
      <c r="P72" s="221">
        <v>0</v>
      </c>
      <c r="Q72" s="221">
        <f>ROUND(E72*P72,5)</f>
        <v>0</v>
      </c>
      <c r="R72" s="221"/>
      <c r="S72" s="221"/>
      <c r="T72" s="222">
        <v>3.2500000000000001E-2</v>
      </c>
      <c r="U72" s="221">
        <f>ROUND(E72*T72,2)</f>
        <v>3.43</v>
      </c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125</v>
      </c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2">
        <v>42</v>
      </c>
      <c r="B73" s="218" t="s">
        <v>224</v>
      </c>
      <c r="C73" s="263" t="s">
        <v>225</v>
      </c>
      <c r="D73" s="220" t="s">
        <v>147</v>
      </c>
      <c r="E73" s="227">
        <v>43</v>
      </c>
      <c r="F73" s="230">
        <f>H73+J73</f>
        <v>0</v>
      </c>
      <c r="G73" s="231">
        <f>ROUND(E73*F73,2)</f>
        <v>0</v>
      </c>
      <c r="H73" s="231"/>
      <c r="I73" s="231">
        <f>ROUND(E73*H73,2)</f>
        <v>0</v>
      </c>
      <c r="J73" s="231"/>
      <c r="K73" s="231">
        <f>ROUND(E73*J73,2)</f>
        <v>0</v>
      </c>
      <c r="L73" s="231">
        <v>15</v>
      </c>
      <c r="M73" s="231">
        <f>G73*(1+L73/100)</f>
        <v>0</v>
      </c>
      <c r="N73" s="221">
        <v>1.7000000000000001E-4</v>
      </c>
      <c r="O73" s="221">
        <f>ROUND(E73*N73,5)</f>
        <v>7.3099999999999997E-3</v>
      </c>
      <c r="P73" s="221">
        <v>0</v>
      </c>
      <c r="Q73" s="221">
        <f>ROUND(E73*P73,5)</f>
        <v>0</v>
      </c>
      <c r="R73" s="221"/>
      <c r="S73" s="221"/>
      <c r="T73" s="222">
        <v>0.09</v>
      </c>
      <c r="U73" s="221">
        <f>ROUND(E73*T73,2)</f>
        <v>3.87</v>
      </c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176</v>
      </c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2">
        <v>43</v>
      </c>
      <c r="B74" s="218" t="s">
        <v>226</v>
      </c>
      <c r="C74" s="263" t="s">
        <v>227</v>
      </c>
      <c r="D74" s="220" t="s">
        <v>179</v>
      </c>
      <c r="E74" s="227">
        <v>8.9999999999999993E-3</v>
      </c>
      <c r="F74" s="230">
        <f>H74+J74</f>
        <v>0</v>
      </c>
      <c r="G74" s="231">
        <f>ROUND(E74*F74,2)</f>
        <v>0</v>
      </c>
      <c r="H74" s="231"/>
      <c r="I74" s="231">
        <f>ROUND(E74*H74,2)</f>
        <v>0</v>
      </c>
      <c r="J74" s="231"/>
      <c r="K74" s="231">
        <f>ROUND(E74*J74,2)</f>
        <v>0</v>
      </c>
      <c r="L74" s="231">
        <v>15</v>
      </c>
      <c r="M74" s="231">
        <f>G74*(1+L74/100)</f>
        <v>0</v>
      </c>
      <c r="N74" s="221">
        <v>0</v>
      </c>
      <c r="O74" s="221">
        <f>ROUND(E74*N74,5)</f>
        <v>0</v>
      </c>
      <c r="P74" s="221">
        <v>0</v>
      </c>
      <c r="Q74" s="221">
        <f>ROUND(E74*P74,5)</f>
        <v>0</v>
      </c>
      <c r="R74" s="221"/>
      <c r="S74" s="221"/>
      <c r="T74" s="222">
        <v>2.4009999999999998</v>
      </c>
      <c r="U74" s="221">
        <f>ROUND(E74*T74,2)</f>
        <v>0.02</v>
      </c>
      <c r="V74" s="211"/>
      <c r="W74" s="211"/>
      <c r="X74" s="211"/>
      <c r="Y74" s="211"/>
      <c r="Z74" s="211"/>
      <c r="AA74" s="211"/>
      <c r="AB74" s="211"/>
      <c r="AC74" s="211"/>
      <c r="AD74" s="211"/>
      <c r="AE74" s="211" t="s">
        <v>125</v>
      </c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x14ac:dyDescent="0.2">
      <c r="A75" s="213" t="s">
        <v>120</v>
      </c>
      <c r="B75" s="219" t="s">
        <v>81</v>
      </c>
      <c r="C75" s="264" t="s">
        <v>82</v>
      </c>
      <c r="D75" s="223"/>
      <c r="E75" s="228"/>
      <c r="F75" s="232"/>
      <c r="G75" s="232">
        <f>SUMIF(AE76:AE76,"&lt;&gt;NOR",G76:G76)</f>
        <v>0</v>
      </c>
      <c r="H75" s="232"/>
      <c r="I75" s="232">
        <f>SUM(I76:I76)</f>
        <v>0</v>
      </c>
      <c r="J75" s="232"/>
      <c r="K75" s="232">
        <f>SUM(K76:K76)</f>
        <v>0</v>
      </c>
      <c r="L75" s="232"/>
      <c r="M75" s="232">
        <f>SUM(M76:M76)</f>
        <v>0</v>
      </c>
      <c r="N75" s="224"/>
      <c r="O75" s="224">
        <f>SUM(O76:O76)</f>
        <v>1.6799999999999999E-2</v>
      </c>
      <c r="P75" s="224"/>
      <c r="Q75" s="224">
        <f>SUM(Q76:Q76)</f>
        <v>0</v>
      </c>
      <c r="R75" s="224"/>
      <c r="S75" s="224"/>
      <c r="T75" s="225"/>
      <c r="U75" s="224">
        <f>SUM(U76:U76)</f>
        <v>1.8</v>
      </c>
      <c r="AE75" t="s">
        <v>121</v>
      </c>
    </row>
    <row r="76" spans="1:60" ht="22.5" outlineLevel="1" x14ac:dyDescent="0.2">
      <c r="A76" s="212">
        <v>44</v>
      </c>
      <c r="B76" s="218" t="s">
        <v>228</v>
      </c>
      <c r="C76" s="263" t="s">
        <v>229</v>
      </c>
      <c r="D76" s="220" t="s">
        <v>166</v>
      </c>
      <c r="E76" s="227">
        <v>12</v>
      </c>
      <c r="F76" s="230">
        <f>H76+J76</f>
        <v>0</v>
      </c>
      <c r="G76" s="231">
        <f>ROUND(E76*F76,2)</f>
        <v>0</v>
      </c>
      <c r="H76" s="231"/>
      <c r="I76" s="231">
        <f>ROUND(E76*H76,2)</f>
        <v>0</v>
      </c>
      <c r="J76" s="231"/>
      <c r="K76" s="231">
        <f>ROUND(E76*J76,2)</f>
        <v>0</v>
      </c>
      <c r="L76" s="231">
        <v>15</v>
      </c>
      <c r="M76" s="231">
        <f>G76*(1+L76/100)</f>
        <v>0</v>
      </c>
      <c r="N76" s="221">
        <v>1.4E-3</v>
      </c>
      <c r="O76" s="221">
        <f>ROUND(E76*N76,5)</f>
        <v>1.6799999999999999E-2</v>
      </c>
      <c r="P76" s="221">
        <v>0</v>
      </c>
      <c r="Q76" s="221">
        <f>ROUND(E76*P76,5)</f>
        <v>0</v>
      </c>
      <c r="R76" s="221"/>
      <c r="S76" s="221"/>
      <c r="T76" s="222">
        <v>0.15</v>
      </c>
      <c r="U76" s="221">
        <f>ROUND(E76*T76,2)</f>
        <v>1.8</v>
      </c>
      <c r="V76" s="211"/>
      <c r="W76" s="211"/>
      <c r="X76" s="211"/>
      <c r="Y76" s="211"/>
      <c r="Z76" s="211"/>
      <c r="AA76" s="211"/>
      <c r="AB76" s="211"/>
      <c r="AC76" s="211"/>
      <c r="AD76" s="211"/>
      <c r="AE76" s="211" t="s">
        <v>125</v>
      </c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x14ac:dyDescent="0.2">
      <c r="A77" s="213" t="s">
        <v>120</v>
      </c>
      <c r="B77" s="219" t="s">
        <v>83</v>
      </c>
      <c r="C77" s="264" t="s">
        <v>84</v>
      </c>
      <c r="D77" s="223"/>
      <c r="E77" s="228"/>
      <c r="F77" s="232"/>
      <c r="G77" s="232">
        <f>SUMIF(AE78:AE78,"&lt;&gt;NOR",G78:G78)</f>
        <v>0</v>
      </c>
      <c r="H77" s="232"/>
      <c r="I77" s="232">
        <f>SUM(I78:I78)</f>
        <v>0</v>
      </c>
      <c r="J77" s="232"/>
      <c r="K77" s="232">
        <f>SUM(K78:K78)</f>
        <v>0</v>
      </c>
      <c r="L77" s="232"/>
      <c r="M77" s="232">
        <f>SUM(M78:M78)</f>
        <v>0</v>
      </c>
      <c r="N77" s="224"/>
      <c r="O77" s="224">
        <f>SUM(O78:O78)</f>
        <v>5.8040000000000001E-2</v>
      </c>
      <c r="P77" s="224"/>
      <c r="Q77" s="224">
        <f>SUM(Q78:Q78)</f>
        <v>0</v>
      </c>
      <c r="R77" s="224"/>
      <c r="S77" s="224"/>
      <c r="T77" s="225"/>
      <c r="U77" s="224">
        <f>SUM(U78:U78)</f>
        <v>87.91</v>
      </c>
      <c r="AE77" t="s">
        <v>121</v>
      </c>
    </row>
    <row r="78" spans="1:60" outlineLevel="1" x14ac:dyDescent="0.2">
      <c r="A78" s="212">
        <v>45</v>
      </c>
      <c r="B78" s="218" t="s">
        <v>230</v>
      </c>
      <c r="C78" s="263" t="s">
        <v>231</v>
      </c>
      <c r="D78" s="220" t="s">
        <v>124</v>
      </c>
      <c r="E78" s="227">
        <v>105.53</v>
      </c>
      <c r="F78" s="230">
        <f>H78+J78</f>
        <v>0</v>
      </c>
      <c r="G78" s="231">
        <f>ROUND(E78*F78,2)</f>
        <v>0</v>
      </c>
      <c r="H78" s="231"/>
      <c r="I78" s="231">
        <f>ROUND(E78*H78,2)</f>
        <v>0</v>
      </c>
      <c r="J78" s="231"/>
      <c r="K78" s="231">
        <f>ROUND(E78*J78,2)</f>
        <v>0</v>
      </c>
      <c r="L78" s="231">
        <v>15</v>
      </c>
      <c r="M78" s="231">
        <f>G78*(1+L78/100)</f>
        <v>0</v>
      </c>
      <c r="N78" s="221">
        <v>5.5000000000000003E-4</v>
      </c>
      <c r="O78" s="221">
        <f>ROUND(E78*N78,5)</f>
        <v>5.8040000000000001E-2</v>
      </c>
      <c r="P78" s="221">
        <v>0</v>
      </c>
      <c r="Q78" s="221">
        <f>ROUND(E78*P78,5)</f>
        <v>0</v>
      </c>
      <c r="R78" s="221"/>
      <c r="S78" s="221"/>
      <c r="T78" s="222">
        <v>0.83299999999999996</v>
      </c>
      <c r="U78" s="221">
        <f>ROUND(E78*T78,2)</f>
        <v>87.91</v>
      </c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125</v>
      </c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x14ac:dyDescent="0.2">
      <c r="A79" s="213" t="s">
        <v>120</v>
      </c>
      <c r="B79" s="219" t="s">
        <v>85</v>
      </c>
      <c r="C79" s="264" t="s">
        <v>86</v>
      </c>
      <c r="D79" s="223"/>
      <c r="E79" s="228"/>
      <c r="F79" s="232"/>
      <c r="G79" s="232">
        <f>SUMIF(AE80:AE87,"&lt;&gt;NOR",G80:G87)</f>
        <v>0</v>
      </c>
      <c r="H79" s="232"/>
      <c r="I79" s="232">
        <f>SUM(I80:I87)</f>
        <v>0</v>
      </c>
      <c r="J79" s="232"/>
      <c r="K79" s="232">
        <f>SUM(K80:K87)</f>
        <v>0</v>
      </c>
      <c r="L79" s="232"/>
      <c r="M79" s="232">
        <f>SUM(M80:M87)</f>
        <v>0</v>
      </c>
      <c r="N79" s="224"/>
      <c r="O79" s="224">
        <f>SUM(O80:O87)</f>
        <v>7.0900000000000005E-2</v>
      </c>
      <c r="P79" s="224"/>
      <c r="Q79" s="224">
        <f>SUM(Q80:Q87)</f>
        <v>0</v>
      </c>
      <c r="R79" s="224"/>
      <c r="S79" s="224"/>
      <c r="T79" s="225"/>
      <c r="U79" s="224">
        <f>SUM(U80:U87)</f>
        <v>47.379999999999995</v>
      </c>
      <c r="AE79" t="s">
        <v>121</v>
      </c>
    </row>
    <row r="80" spans="1:60" outlineLevel="1" x14ac:dyDescent="0.2">
      <c r="A80" s="212">
        <v>46</v>
      </c>
      <c r="B80" s="218" t="s">
        <v>232</v>
      </c>
      <c r="C80" s="263" t="s">
        <v>233</v>
      </c>
      <c r="D80" s="220" t="s">
        <v>124</v>
      </c>
      <c r="E80" s="227">
        <v>159.27000000000001</v>
      </c>
      <c r="F80" s="230">
        <f>H80+J80</f>
        <v>0</v>
      </c>
      <c r="G80" s="231">
        <f>ROUND(E80*F80,2)</f>
        <v>0</v>
      </c>
      <c r="H80" s="231"/>
      <c r="I80" s="231">
        <f>ROUND(E80*H80,2)</f>
        <v>0</v>
      </c>
      <c r="J80" s="231"/>
      <c r="K80" s="231">
        <f>ROUND(E80*J80,2)</f>
        <v>0</v>
      </c>
      <c r="L80" s="231">
        <v>15</v>
      </c>
      <c r="M80" s="231">
        <f>G80*(1+L80/100)</f>
        <v>0</v>
      </c>
      <c r="N80" s="221">
        <v>0</v>
      </c>
      <c r="O80" s="221">
        <f>ROUND(E80*N80,5)</f>
        <v>0</v>
      </c>
      <c r="P80" s="221">
        <v>0</v>
      </c>
      <c r="Q80" s="221">
        <f>ROUND(E80*P80,5)</f>
        <v>0</v>
      </c>
      <c r="R80" s="221"/>
      <c r="S80" s="221"/>
      <c r="T80" s="222">
        <v>7.2499999999999995E-2</v>
      </c>
      <c r="U80" s="221">
        <f>ROUND(E80*T80,2)</f>
        <v>11.55</v>
      </c>
      <c r="V80" s="211"/>
      <c r="W80" s="211"/>
      <c r="X80" s="211"/>
      <c r="Y80" s="211"/>
      <c r="Z80" s="211"/>
      <c r="AA80" s="211"/>
      <c r="AB80" s="211"/>
      <c r="AC80" s="211"/>
      <c r="AD80" s="211"/>
      <c r="AE80" s="211" t="s">
        <v>125</v>
      </c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2"/>
      <c r="B81" s="218"/>
      <c r="C81" s="265" t="s">
        <v>158</v>
      </c>
      <c r="D81" s="226"/>
      <c r="E81" s="229">
        <v>141.66999999999999</v>
      </c>
      <c r="F81" s="231"/>
      <c r="G81" s="231"/>
      <c r="H81" s="231"/>
      <c r="I81" s="231"/>
      <c r="J81" s="231"/>
      <c r="K81" s="231"/>
      <c r="L81" s="231"/>
      <c r="M81" s="231"/>
      <c r="N81" s="221"/>
      <c r="O81" s="221"/>
      <c r="P81" s="221"/>
      <c r="Q81" s="221"/>
      <c r="R81" s="221"/>
      <c r="S81" s="221"/>
      <c r="T81" s="222"/>
      <c r="U81" s="221"/>
      <c r="V81" s="211"/>
      <c r="W81" s="211"/>
      <c r="X81" s="211"/>
      <c r="Y81" s="211"/>
      <c r="Z81" s="211"/>
      <c r="AA81" s="211"/>
      <c r="AB81" s="211"/>
      <c r="AC81" s="211"/>
      <c r="AD81" s="211"/>
      <c r="AE81" s="211" t="s">
        <v>131</v>
      </c>
      <c r="AF81" s="211">
        <v>0</v>
      </c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2"/>
      <c r="B82" s="218"/>
      <c r="C82" s="265" t="s">
        <v>134</v>
      </c>
      <c r="D82" s="226"/>
      <c r="E82" s="229">
        <v>17.600000000000001</v>
      </c>
      <c r="F82" s="231"/>
      <c r="G82" s="231"/>
      <c r="H82" s="231"/>
      <c r="I82" s="231"/>
      <c r="J82" s="231"/>
      <c r="K82" s="231"/>
      <c r="L82" s="231"/>
      <c r="M82" s="231"/>
      <c r="N82" s="221"/>
      <c r="O82" s="221"/>
      <c r="P82" s="221"/>
      <c r="Q82" s="221"/>
      <c r="R82" s="221"/>
      <c r="S82" s="221"/>
      <c r="T82" s="222"/>
      <c r="U82" s="221"/>
      <c r="V82" s="211"/>
      <c r="W82" s="211"/>
      <c r="X82" s="211"/>
      <c r="Y82" s="211"/>
      <c r="Z82" s="211"/>
      <c r="AA82" s="211"/>
      <c r="AB82" s="211"/>
      <c r="AC82" s="211"/>
      <c r="AD82" s="211"/>
      <c r="AE82" s="211" t="s">
        <v>131</v>
      </c>
      <c r="AF82" s="211">
        <v>0</v>
      </c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2">
        <v>47</v>
      </c>
      <c r="B83" s="218" t="s">
        <v>234</v>
      </c>
      <c r="C83" s="263" t="s">
        <v>235</v>
      </c>
      <c r="D83" s="220" t="s">
        <v>124</v>
      </c>
      <c r="E83" s="227">
        <v>277.2</v>
      </c>
      <c r="F83" s="230">
        <f>H83+J83</f>
        <v>0</v>
      </c>
      <c r="G83" s="231">
        <f>ROUND(E83*F83,2)</f>
        <v>0</v>
      </c>
      <c r="H83" s="231"/>
      <c r="I83" s="231">
        <f>ROUND(E83*H83,2)</f>
        <v>0</v>
      </c>
      <c r="J83" s="231"/>
      <c r="K83" s="231">
        <f>ROUND(E83*J83,2)</f>
        <v>0</v>
      </c>
      <c r="L83" s="231">
        <v>15</v>
      </c>
      <c r="M83" s="231">
        <f>G83*(1+L83/100)</f>
        <v>0</v>
      </c>
      <c r="N83" s="221">
        <v>2.2000000000000001E-4</v>
      </c>
      <c r="O83" s="221">
        <f>ROUND(E83*N83,5)</f>
        <v>6.0979999999999999E-2</v>
      </c>
      <c r="P83" s="221">
        <v>0</v>
      </c>
      <c r="Q83" s="221">
        <f>ROUND(E83*P83,5)</f>
        <v>0</v>
      </c>
      <c r="R83" s="221"/>
      <c r="S83" s="221"/>
      <c r="T83" s="222">
        <v>0.10191</v>
      </c>
      <c r="U83" s="221">
        <f>ROUND(E83*T83,2)</f>
        <v>28.25</v>
      </c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125</v>
      </c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2"/>
      <c r="B84" s="218"/>
      <c r="C84" s="265" t="s">
        <v>236</v>
      </c>
      <c r="D84" s="226"/>
      <c r="E84" s="229">
        <v>159.66999999999999</v>
      </c>
      <c r="F84" s="231"/>
      <c r="G84" s="231"/>
      <c r="H84" s="231"/>
      <c r="I84" s="231"/>
      <c r="J84" s="231"/>
      <c r="K84" s="231"/>
      <c r="L84" s="231"/>
      <c r="M84" s="231"/>
      <c r="N84" s="221"/>
      <c r="O84" s="221"/>
      <c r="P84" s="221"/>
      <c r="Q84" s="221"/>
      <c r="R84" s="221"/>
      <c r="S84" s="221"/>
      <c r="T84" s="222"/>
      <c r="U84" s="221"/>
      <c r="V84" s="211"/>
      <c r="W84" s="211"/>
      <c r="X84" s="211"/>
      <c r="Y84" s="211"/>
      <c r="Z84" s="211"/>
      <c r="AA84" s="211"/>
      <c r="AB84" s="211"/>
      <c r="AC84" s="211"/>
      <c r="AD84" s="211"/>
      <c r="AE84" s="211" t="s">
        <v>131</v>
      </c>
      <c r="AF84" s="211">
        <v>0</v>
      </c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2"/>
      <c r="B85" s="218"/>
      <c r="C85" s="265" t="s">
        <v>237</v>
      </c>
      <c r="D85" s="226"/>
      <c r="E85" s="229">
        <v>117.53</v>
      </c>
      <c r="F85" s="231"/>
      <c r="G85" s="231"/>
      <c r="H85" s="231"/>
      <c r="I85" s="231"/>
      <c r="J85" s="231"/>
      <c r="K85" s="231"/>
      <c r="L85" s="231"/>
      <c r="M85" s="231"/>
      <c r="N85" s="221"/>
      <c r="O85" s="221"/>
      <c r="P85" s="221"/>
      <c r="Q85" s="221"/>
      <c r="R85" s="221"/>
      <c r="S85" s="221"/>
      <c r="T85" s="222"/>
      <c r="U85" s="221"/>
      <c r="V85" s="211"/>
      <c r="W85" s="211"/>
      <c r="X85" s="211"/>
      <c r="Y85" s="211"/>
      <c r="Z85" s="211"/>
      <c r="AA85" s="211"/>
      <c r="AB85" s="211"/>
      <c r="AC85" s="211"/>
      <c r="AD85" s="211"/>
      <c r="AE85" s="211" t="s">
        <v>131</v>
      </c>
      <c r="AF85" s="211">
        <v>0</v>
      </c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2">
        <v>48</v>
      </c>
      <c r="B86" s="218" t="s">
        <v>238</v>
      </c>
      <c r="C86" s="263" t="s">
        <v>239</v>
      </c>
      <c r="D86" s="220" t="s">
        <v>124</v>
      </c>
      <c r="E86" s="227">
        <v>141.66999999999999</v>
      </c>
      <c r="F86" s="230">
        <f>H86+J86</f>
        <v>0</v>
      </c>
      <c r="G86" s="231">
        <f>ROUND(E86*F86,2)</f>
        <v>0</v>
      </c>
      <c r="H86" s="231"/>
      <c r="I86" s="231">
        <f>ROUND(E86*H86,2)</f>
        <v>0</v>
      </c>
      <c r="J86" s="231"/>
      <c r="K86" s="231">
        <f>ROUND(E86*J86,2)</f>
        <v>0</v>
      </c>
      <c r="L86" s="231">
        <v>15</v>
      </c>
      <c r="M86" s="231">
        <f>G86*(1+L86/100)</f>
        <v>0</v>
      </c>
      <c r="N86" s="221">
        <v>0</v>
      </c>
      <c r="O86" s="221">
        <f>ROUND(E86*N86,5)</f>
        <v>0</v>
      </c>
      <c r="P86" s="221">
        <v>0</v>
      </c>
      <c r="Q86" s="221">
        <f>ROUND(E86*P86,5)</f>
        <v>0</v>
      </c>
      <c r="R86" s="221"/>
      <c r="S86" s="221"/>
      <c r="T86" s="222">
        <v>2.1000000000000001E-2</v>
      </c>
      <c r="U86" s="221">
        <f>ROUND(E86*T86,2)</f>
        <v>2.98</v>
      </c>
      <c r="V86" s="211"/>
      <c r="W86" s="211"/>
      <c r="X86" s="211"/>
      <c r="Y86" s="211"/>
      <c r="Z86" s="211"/>
      <c r="AA86" s="211"/>
      <c r="AB86" s="211"/>
      <c r="AC86" s="211"/>
      <c r="AD86" s="211"/>
      <c r="AE86" s="211" t="s">
        <v>125</v>
      </c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2">
        <v>49</v>
      </c>
      <c r="B87" s="218" t="s">
        <v>240</v>
      </c>
      <c r="C87" s="263" t="s">
        <v>241</v>
      </c>
      <c r="D87" s="220" t="s">
        <v>124</v>
      </c>
      <c r="E87" s="227">
        <v>141.66999999999999</v>
      </c>
      <c r="F87" s="230">
        <f>H87+J87</f>
        <v>0</v>
      </c>
      <c r="G87" s="231">
        <f>ROUND(E87*F87,2)</f>
        <v>0</v>
      </c>
      <c r="H87" s="231"/>
      <c r="I87" s="231">
        <f>ROUND(E87*H87,2)</f>
        <v>0</v>
      </c>
      <c r="J87" s="231"/>
      <c r="K87" s="231">
        <f>ROUND(E87*J87,2)</f>
        <v>0</v>
      </c>
      <c r="L87" s="231">
        <v>15</v>
      </c>
      <c r="M87" s="231">
        <f>G87*(1+L87/100)</f>
        <v>0</v>
      </c>
      <c r="N87" s="221">
        <v>6.9999999999999994E-5</v>
      </c>
      <c r="O87" s="221">
        <f>ROUND(E87*N87,5)</f>
        <v>9.92E-3</v>
      </c>
      <c r="P87" s="221">
        <v>0</v>
      </c>
      <c r="Q87" s="221">
        <f>ROUND(E87*P87,5)</f>
        <v>0</v>
      </c>
      <c r="R87" s="221"/>
      <c r="S87" s="221"/>
      <c r="T87" s="222">
        <v>3.2480000000000002E-2</v>
      </c>
      <c r="U87" s="221">
        <f>ROUND(E87*T87,2)</f>
        <v>4.5999999999999996</v>
      </c>
      <c r="V87" s="211"/>
      <c r="W87" s="211"/>
      <c r="X87" s="211"/>
      <c r="Y87" s="211"/>
      <c r="Z87" s="211"/>
      <c r="AA87" s="211"/>
      <c r="AB87" s="211"/>
      <c r="AC87" s="211"/>
      <c r="AD87" s="211"/>
      <c r="AE87" s="211" t="s">
        <v>125</v>
      </c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x14ac:dyDescent="0.2">
      <c r="A88" s="213" t="s">
        <v>120</v>
      </c>
      <c r="B88" s="219" t="s">
        <v>87</v>
      </c>
      <c r="C88" s="264" t="s">
        <v>88</v>
      </c>
      <c r="D88" s="223"/>
      <c r="E88" s="228"/>
      <c r="F88" s="232"/>
      <c r="G88" s="232">
        <f>SUMIF(AE89:AE92,"&lt;&gt;NOR",G89:G92)</f>
        <v>0</v>
      </c>
      <c r="H88" s="232"/>
      <c r="I88" s="232">
        <f>SUM(I89:I92)</f>
        <v>0</v>
      </c>
      <c r="J88" s="232"/>
      <c r="K88" s="232">
        <f>SUM(K89:K92)</f>
        <v>0</v>
      </c>
      <c r="L88" s="232"/>
      <c r="M88" s="232">
        <f>SUM(M89:M92)</f>
        <v>0</v>
      </c>
      <c r="N88" s="224"/>
      <c r="O88" s="224">
        <f>SUM(O89:O92)</f>
        <v>0.03</v>
      </c>
      <c r="P88" s="224"/>
      <c r="Q88" s="224">
        <f>SUM(Q89:Q92)</f>
        <v>0</v>
      </c>
      <c r="R88" s="224"/>
      <c r="S88" s="224"/>
      <c r="T88" s="225"/>
      <c r="U88" s="224">
        <f>SUM(U89:U92)</f>
        <v>6.87</v>
      </c>
      <c r="AE88" t="s">
        <v>121</v>
      </c>
    </row>
    <row r="89" spans="1:60" outlineLevel="1" x14ac:dyDescent="0.2">
      <c r="A89" s="212">
        <v>50</v>
      </c>
      <c r="B89" s="218" t="s">
        <v>242</v>
      </c>
      <c r="C89" s="263" t="s">
        <v>243</v>
      </c>
      <c r="D89" s="220" t="s">
        <v>124</v>
      </c>
      <c r="E89" s="227">
        <v>30</v>
      </c>
      <c r="F89" s="230">
        <f>H89+J89</f>
        <v>0</v>
      </c>
      <c r="G89" s="231">
        <f>ROUND(E89*F89,2)</f>
        <v>0</v>
      </c>
      <c r="H89" s="231"/>
      <c r="I89" s="231">
        <f>ROUND(E89*H89,2)</f>
        <v>0</v>
      </c>
      <c r="J89" s="231"/>
      <c r="K89" s="231">
        <f>ROUND(E89*J89,2)</f>
        <v>0</v>
      </c>
      <c r="L89" s="231">
        <v>15</v>
      </c>
      <c r="M89" s="231">
        <f>G89*(1+L89/100)</f>
        <v>0</v>
      </c>
      <c r="N89" s="221">
        <v>1.7000000000000001E-4</v>
      </c>
      <c r="O89" s="221">
        <f>ROUND(E89*N89,5)</f>
        <v>5.1000000000000004E-3</v>
      </c>
      <c r="P89" s="221">
        <v>0</v>
      </c>
      <c r="Q89" s="221">
        <f>ROUND(E89*P89,5)</f>
        <v>0</v>
      </c>
      <c r="R89" s="221"/>
      <c r="S89" s="221"/>
      <c r="T89" s="222">
        <v>0.19800000000000001</v>
      </c>
      <c r="U89" s="221">
        <f>ROUND(E89*T89,2)</f>
        <v>5.94</v>
      </c>
      <c r="V89" s="211"/>
      <c r="W89" s="211"/>
      <c r="X89" s="211"/>
      <c r="Y89" s="211"/>
      <c r="Z89" s="211"/>
      <c r="AA89" s="211"/>
      <c r="AB89" s="211"/>
      <c r="AC89" s="211"/>
      <c r="AD89" s="211"/>
      <c r="AE89" s="211" t="s">
        <v>125</v>
      </c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2"/>
      <c r="B90" s="218"/>
      <c r="C90" s="265" t="s">
        <v>244</v>
      </c>
      <c r="D90" s="226"/>
      <c r="E90" s="229">
        <v>30</v>
      </c>
      <c r="F90" s="231"/>
      <c r="G90" s="231"/>
      <c r="H90" s="231"/>
      <c r="I90" s="231"/>
      <c r="J90" s="231"/>
      <c r="K90" s="231"/>
      <c r="L90" s="231"/>
      <c r="M90" s="231"/>
      <c r="N90" s="221"/>
      <c r="O90" s="221"/>
      <c r="P90" s="221"/>
      <c r="Q90" s="221"/>
      <c r="R90" s="221"/>
      <c r="S90" s="221"/>
      <c r="T90" s="222"/>
      <c r="U90" s="221"/>
      <c r="V90" s="211"/>
      <c r="W90" s="211"/>
      <c r="X90" s="211"/>
      <c r="Y90" s="211"/>
      <c r="Z90" s="211"/>
      <c r="AA90" s="211"/>
      <c r="AB90" s="211"/>
      <c r="AC90" s="211"/>
      <c r="AD90" s="211"/>
      <c r="AE90" s="211" t="s">
        <v>131</v>
      </c>
      <c r="AF90" s="211">
        <v>0</v>
      </c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12">
        <v>51</v>
      </c>
      <c r="B91" s="218" t="s">
        <v>245</v>
      </c>
      <c r="C91" s="263" t="s">
        <v>246</v>
      </c>
      <c r="D91" s="220" t="s">
        <v>124</v>
      </c>
      <c r="E91" s="227">
        <v>30</v>
      </c>
      <c r="F91" s="230">
        <f>H91+J91</f>
        <v>0</v>
      </c>
      <c r="G91" s="231">
        <f>ROUND(E91*F91,2)</f>
        <v>0</v>
      </c>
      <c r="H91" s="231"/>
      <c r="I91" s="231">
        <f>ROUND(E91*H91,2)</f>
        <v>0</v>
      </c>
      <c r="J91" s="231"/>
      <c r="K91" s="231">
        <f>ROUND(E91*J91,2)</f>
        <v>0</v>
      </c>
      <c r="L91" s="231">
        <v>15</v>
      </c>
      <c r="M91" s="231">
        <f>G91*(1+L91/100)</f>
        <v>0</v>
      </c>
      <c r="N91" s="221">
        <v>3.0000000000000001E-5</v>
      </c>
      <c r="O91" s="221">
        <f>ROUND(E91*N91,5)</f>
        <v>8.9999999999999998E-4</v>
      </c>
      <c r="P91" s="221">
        <v>0</v>
      </c>
      <c r="Q91" s="221">
        <f>ROUND(E91*P91,5)</f>
        <v>0</v>
      </c>
      <c r="R91" s="221"/>
      <c r="S91" s="221"/>
      <c r="T91" s="222">
        <v>3.1E-2</v>
      </c>
      <c r="U91" s="221">
        <f>ROUND(E91*T91,2)</f>
        <v>0.93</v>
      </c>
      <c r="V91" s="211"/>
      <c r="W91" s="211"/>
      <c r="X91" s="211"/>
      <c r="Y91" s="211"/>
      <c r="Z91" s="211"/>
      <c r="AA91" s="211"/>
      <c r="AB91" s="211"/>
      <c r="AC91" s="211"/>
      <c r="AD91" s="211"/>
      <c r="AE91" s="211" t="s">
        <v>125</v>
      </c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2">
        <v>52</v>
      </c>
      <c r="B92" s="218" t="s">
        <v>247</v>
      </c>
      <c r="C92" s="263" t="s">
        <v>248</v>
      </c>
      <c r="D92" s="220" t="s">
        <v>166</v>
      </c>
      <c r="E92" s="227">
        <v>30</v>
      </c>
      <c r="F92" s="230">
        <f>H92+J92</f>
        <v>0</v>
      </c>
      <c r="G92" s="231">
        <f>ROUND(E92*F92,2)</f>
        <v>0</v>
      </c>
      <c r="H92" s="231"/>
      <c r="I92" s="231">
        <f>ROUND(E92*H92,2)</f>
        <v>0</v>
      </c>
      <c r="J92" s="231"/>
      <c r="K92" s="231">
        <f>ROUND(E92*J92,2)</f>
        <v>0</v>
      </c>
      <c r="L92" s="231">
        <v>15</v>
      </c>
      <c r="M92" s="231">
        <f>G92*(1+L92/100)</f>
        <v>0</v>
      </c>
      <c r="N92" s="221">
        <v>8.0000000000000004E-4</v>
      </c>
      <c r="O92" s="221">
        <f>ROUND(E92*N92,5)</f>
        <v>2.4E-2</v>
      </c>
      <c r="P92" s="221">
        <v>0</v>
      </c>
      <c r="Q92" s="221">
        <f>ROUND(E92*P92,5)</f>
        <v>0</v>
      </c>
      <c r="R92" s="221"/>
      <c r="S92" s="221"/>
      <c r="T92" s="222">
        <v>0</v>
      </c>
      <c r="U92" s="221">
        <f>ROUND(E92*T92,2)</f>
        <v>0</v>
      </c>
      <c r="V92" s="211"/>
      <c r="W92" s="211"/>
      <c r="X92" s="211"/>
      <c r="Y92" s="211"/>
      <c r="Z92" s="211"/>
      <c r="AA92" s="211"/>
      <c r="AB92" s="211"/>
      <c r="AC92" s="211"/>
      <c r="AD92" s="211"/>
      <c r="AE92" s="211" t="s">
        <v>176</v>
      </c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x14ac:dyDescent="0.2">
      <c r="A93" s="213" t="s">
        <v>120</v>
      </c>
      <c r="B93" s="219" t="s">
        <v>89</v>
      </c>
      <c r="C93" s="264" t="s">
        <v>90</v>
      </c>
      <c r="D93" s="223"/>
      <c r="E93" s="228"/>
      <c r="F93" s="232"/>
      <c r="G93" s="232">
        <f>SUMIF(AE94:AE96,"&lt;&gt;NOR",G94:G96)</f>
        <v>0</v>
      </c>
      <c r="H93" s="232"/>
      <c r="I93" s="232">
        <f>SUM(I94:I96)</f>
        <v>0</v>
      </c>
      <c r="J93" s="232"/>
      <c r="K93" s="232">
        <f>SUM(K94:K96)</f>
        <v>0</v>
      </c>
      <c r="L93" s="232"/>
      <c r="M93" s="232">
        <f>SUM(M94:M96)</f>
        <v>0</v>
      </c>
      <c r="N93" s="224"/>
      <c r="O93" s="224">
        <f>SUM(O94:O96)</f>
        <v>2.2919999999999999E-2</v>
      </c>
      <c r="P93" s="224"/>
      <c r="Q93" s="224">
        <f>SUM(Q94:Q96)</f>
        <v>0</v>
      </c>
      <c r="R93" s="224"/>
      <c r="S93" s="224"/>
      <c r="T93" s="225"/>
      <c r="U93" s="224">
        <f>SUM(U94:U96)</f>
        <v>28.26</v>
      </c>
      <c r="AE93" t="s">
        <v>121</v>
      </c>
    </row>
    <row r="94" spans="1:60" ht="22.5" outlineLevel="1" x14ac:dyDescent="0.2">
      <c r="A94" s="212">
        <v>53</v>
      </c>
      <c r="B94" s="218" t="s">
        <v>249</v>
      </c>
      <c r="C94" s="263" t="s">
        <v>250</v>
      </c>
      <c r="D94" s="220" t="s">
        <v>251</v>
      </c>
      <c r="E94" s="227">
        <v>6</v>
      </c>
      <c r="F94" s="230">
        <f>H94+J94</f>
        <v>0</v>
      </c>
      <c r="G94" s="231">
        <f>ROUND(E94*F94,2)</f>
        <v>0</v>
      </c>
      <c r="H94" s="231"/>
      <c r="I94" s="231">
        <f>ROUND(E94*H94,2)</f>
        <v>0</v>
      </c>
      <c r="J94" s="231"/>
      <c r="K94" s="231">
        <f>ROUND(E94*J94,2)</f>
        <v>0</v>
      </c>
      <c r="L94" s="231">
        <v>15</v>
      </c>
      <c r="M94" s="231">
        <f>G94*(1+L94/100)</f>
        <v>0</v>
      </c>
      <c r="N94" s="221">
        <v>3.82E-3</v>
      </c>
      <c r="O94" s="221">
        <f>ROUND(E94*N94,5)</f>
        <v>2.2919999999999999E-2</v>
      </c>
      <c r="P94" s="221">
        <v>0</v>
      </c>
      <c r="Q94" s="221">
        <f>ROUND(E94*P94,5)</f>
        <v>0</v>
      </c>
      <c r="R94" s="221"/>
      <c r="S94" s="221"/>
      <c r="T94" s="222">
        <v>0.3</v>
      </c>
      <c r="U94" s="221">
        <f>ROUND(E94*T94,2)</f>
        <v>1.8</v>
      </c>
      <c r="V94" s="211"/>
      <c r="W94" s="211"/>
      <c r="X94" s="211"/>
      <c r="Y94" s="211"/>
      <c r="Z94" s="211"/>
      <c r="AA94" s="211"/>
      <c r="AB94" s="211"/>
      <c r="AC94" s="211"/>
      <c r="AD94" s="211"/>
      <c r="AE94" s="211" t="s">
        <v>125</v>
      </c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2"/>
      <c r="B95" s="218"/>
      <c r="C95" s="265" t="s">
        <v>252</v>
      </c>
      <c r="D95" s="226"/>
      <c r="E95" s="229">
        <v>6</v>
      </c>
      <c r="F95" s="231"/>
      <c r="G95" s="231"/>
      <c r="H95" s="231"/>
      <c r="I95" s="231"/>
      <c r="J95" s="231"/>
      <c r="K95" s="231"/>
      <c r="L95" s="231"/>
      <c r="M95" s="231"/>
      <c r="N95" s="221"/>
      <c r="O95" s="221"/>
      <c r="P95" s="221"/>
      <c r="Q95" s="221"/>
      <c r="R95" s="221"/>
      <c r="S95" s="221"/>
      <c r="T95" s="222"/>
      <c r="U95" s="221"/>
      <c r="V95" s="211"/>
      <c r="W95" s="211"/>
      <c r="X95" s="211"/>
      <c r="Y95" s="211"/>
      <c r="Z95" s="211"/>
      <c r="AA95" s="211"/>
      <c r="AB95" s="211"/>
      <c r="AC95" s="211"/>
      <c r="AD95" s="211"/>
      <c r="AE95" s="211" t="s">
        <v>131</v>
      </c>
      <c r="AF95" s="211">
        <v>0</v>
      </c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ht="22.5" outlineLevel="1" x14ac:dyDescent="0.2">
      <c r="A96" s="212">
        <v>54</v>
      </c>
      <c r="B96" s="218" t="s">
        <v>253</v>
      </c>
      <c r="C96" s="263" t="s">
        <v>254</v>
      </c>
      <c r="D96" s="220" t="s">
        <v>166</v>
      </c>
      <c r="E96" s="227">
        <v>6</v>
      </c>
      <c r="F96" s="230">
        <f>H96+J96</f>
        <v>0</v>
      </c>
      <c r="G96" s="231">
        <f>ROUND(E96*F96,2)</f>
        <v>0</v>
      </c>
      <c r="H96" s="231"/>
      <c r="I96" s="231">
        <f>ROUND(E96*H96,2)</f>
        <v>0</v>
      </c>
      <c r="J96" s="231"/>
      <c r="K96" s="231">
        <f>ROUND(E96*J96,2)</f>
        <v>0</v>
      </c>
      <c r="L96" s="231">
        <v>15</v>
      </c>
      <c r="M96" s="231">
        <f>G96*(1+L96/100)</f>
        <v>0</v>
      </c>
      <c r="N96" s="221">
        <v>0</v>
      </c>
      <c r="O96" s="221">
        <f>ROUND(E96*N96,5)</f>
        <v>0</v>
      </c>
      <c r="P96" s="221">
        <v>0</v>
      </c>
      <c r="Q96" s="221">
        <f>ROUND(E96*P96,5)</f>
        <v>0</v>
      </c>
      <c r="R96" s="221"/>
      <c r="S96" s="221"/>
      <c r="T96" s="222">
        <v>4.41</v>
      </c>
      <c r="U96" s="221">
        <f>ROUND(E96*T96,2)</f>
        <v>26.46</v>
      </c>
      <c r="V96" s="211"/>
      <c r="W96" s="211"/>
      <c r="X96" s="211"/>
      <c r="Y96" s="211"/>
      <c r="Z96" s="211"/>
      <c r="AA96" s="211"/>
      <c r="AB96" s="211"/>
      <c r="AC96" s="211"/>
      <c r="AD96" s="211"/>
      <c r="AE96" s="211" t="s">
        <v>125</v>
      </c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x14ac:dyDescent="0.2">
      <c r="A97" s="213" t="s">
        <v>120</v>
      </c>
      <c r="B97" s="219" t="s">
        <v>91</v>
      </c>
      <c r="C97" s="264" t="s">
        <v>92</v>
      </c>
      <c r="D97" s="223"/>
      <c r="E97" s="228"/>
      <c r="F97" s="232"/>
      <c r="G97" s="232">
        <f>SUMIF(AE98:AE101,"&lt;&gt;NOR",G98:G101)</f>
        <v>0</v>
      </c>
      <c r="H97" s="232"/>
      <c r="I97" s="232">
        <f>SUM(I98:I101)</f>
        <v>0</v>
      </c>
      <c r="J97" s="232"/>
      <c r="K97" s="232">
        <f>SUM(K98:K101)</f>
        <v>0</v>
      </c>
      <c r="L97" s="232"/>
      <c r="M97" s="232">
        <f>SUM(M98:M101)</f>
        <v>0</v>
      </c>
      <c r="N97" s="224"/>
      <c r="O97" s="224">
        <f>SUM(O98:O101)</f>
        <v>0</v>
      </c>
      <c r="P97" s="224"/>
      <c r="Q97" s="224">
        <f>SUM(Q98:Q101)</f>
        <v>0</v>
      </c>
      <c r="R97" s="224"/>
      <c r="S97" s="224"/>
      <c r="T97" s="225"/>
      <c r="U97" s="224">
        <f>SUM(U98:U101)</f>
        <v>1.4800000000000002</v>
      </c>
      <c r="AE97" t="s">
        <v>121</v>
      </c>
    </row>
    <row r="98" spans="1:60" ht="22.5" outlineLevel="1" x14ac:dyDescent="0.2">
      <c r="A98" s="212">
        <v>55</v>
      </c>
      <c r="B98" s="218" t="s">
        <v>255</v>
      </c>
      <c r="C98" s="263" t="s">
        <v>256</v>
      </c>
      <c r="D98" s="220" t="s">
        <v>257</v>
      </c>
      <c r="E98" s="227">
        <v>1</v>
      </c>
      <c r="F98" s="230">
        <f>H98+J98</f>
        <v>0</v>
      </c>
      <c r="G98" s="231">
        <f>ROUND(E98*F98,2)</f>
        <v>0</v>
      </c>
      <c r="H98" s="231"/>
      <c r="I98" s="231">
        <f>ROUND(E98*H98,2)</f>
        <v>0</v>
      </c>
      <c r="J98" s="231"/>
      <c r="K98" s="231">
        <f>ROUND(E98*J98,2)</f>
        <v>0</v>
      </c>
      <c r="L98" s="231">
        <v>15</v>
      </c>
      <c r="M98" s="231">
        <f>G98*(1+L98/100)</f>
        <v>0</v>
      </c>
      <c r="N98" s="221">
        <v>0</v>
      </c>
      <c r="O98" s="221">
        <f>ROUND(E98*N98,5)</f>
        <v>0</v>
      </c>
      <c r="P98" s="221">
        <v>0</v>
      </c>
      <c r="Q98" s="221">
        <f>ROUND(E98*P98,5)</f>
        <v>0</v>
      </c>
      <c r="R98" s="221"/>
      <c r="S98" s="221"/>
      <c r="T98" s="222">
        <v>0.23200000000000001</v>
      </c>
      <c r="U98" s="221">
        <f>ROUND(E98*T98,2)</f>
        <v>0.23</v>
      </c>
      <c r="V98" s="211"/>
      <c r="W98" s="211"/>
      <c r="X98" s="211"/>
      <c r="Y98" s="211"/>
      <c r="Z98" s="211"/>
      <c r="AA98" s="211"/>
      <c r="AB98" s="211"/>
      <c r="AC98" s="211"/>
      <c r="AD98" s="211"/>
      <c r="AE98" s="211" t="s">
        <v>125</v>
      </c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ht="22.5" outlineLevel="1" x14ac:dyDescent="0.2">
      <c r="A99" s="212">
        <v>56</v>
      </c>
      <c r="B99" s="218" t="s">
        <v>258</v>
      </c>
      <c r="C99" s="263" t="s">
        <v>259</v>
      </c>
      <c r="D99" s="220" t="s">
        <v>257</v>
      </c>
      <c r="E99" s="227">
        <v>1</v>
      </c>
      <c r="F99" s="230">
        <f>H99+J99</f>
        <v>0</v>
      </c>
      <c r="G99" s="231">
        <f>ROUND(E99*F99,2)</f>
        <v>0</v>
      </c>
      <c r="H99" s="231"/>
      <c r="I99" s="231">
        <f>ROUND(E99*H99,2)</f>
        <v>0</v>
      </c>
      <c r="J99" s="231"/>
      <c r="K99" s="231">
        <f>ROUND(E99*J99,2)</f>
        <v>0</v>
      </c>
      <c r="L99" s="231">
        <v>15</v>
      </c>
      <c r="M99" s="231">
        <f>G99*(1+L99/100)</f>
        <v>0</v>
      </c>
      <c r="N99" s="221">
        <v>0</v>
      </c>
      <c r="O99" s="221">
        <f>ROUND(E99*N99,5)</f>
        <v>0</v>
      </c>
      <c r="P99" s="221">
        <v>0</v>
      </c>
      <c r="Q99" s="221">
        <f>ROUND(E99*P99,5)</f>
        <v>0</v>
      </c>
      <c r="R99" s="221"/>
      <c r="S99" s="221"/>
      <c r="T99" s="222">
        <v>0.4</v>
      </c>
      <c r="U99" s="221">
        <f>ROUND(E99*T99,2)</f>
        <v>0.4</v>
      </c>
      <c r="V99" s="211"/>
      <c r="W99" s="211"/>
      <c r="X99" s="211"/>
      <c r="Y99" s="211"/>
      <c r="Z99" s="211"/>
      <c r="AA99" s="211"/>
      <c r="AB99" s="211"/>
      <c r="AC99" s="211"/>
      <c r="AD99" s="211"/>
      <c r="AE99" s="211" t="s">
        <v>125</v>
      </c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2">
        <v>57</v>
      </c>
      <c r="B100" s="218" t="s">
        <v>260</v>
      </c>
      <c r="C100" s="263" t="s">
        <v>261</v>
      </c>
      <c r="D100" s="220" t="s">
        <v>262</v>
      </c>
      <c r="E100" s="227">
        <v>1</v>
      </c>
      <c r="F100" s="230">
        <f>H100+J100</f>
        <v>0</v>
      </c>
      <c r="G100" s="231">
        <f>ROUND(E100*F100,2)</f>
        <v>0</v>
      </c>
      <c r="H100" s="231"/>
      <c r="I100" s="231">
        <f>ROUND(E100*H100,2)</f>
        <v>0</v>
      </c>
      <c r="J100" s="231"/>
      <c r="K100" s="231">
        <f>ROUND(E100*J100,2)</f>
        <v>0</v>
      </c>
      <c r="L100" s="231">
        <v>15</v>
      </c>
      <c r="M100" s="231">
        <f>G100*(1+L100/100)</f>
        <v>0</v>
      </c>
      <c r="N100" s="221">
        <v>0</v>
      </c>
      <c r="O100" s="221">
        <f>ROUND(E100*N100,5)</f>
        <v>0</v>
      </c>
      <c r="P100" s="221">
        <v>0</v>
      </c>
      <c r="Q100" s="221">
        <f>ROUND(E100*P100,5)</f>
        <v>0</v>
      </c>
      <c r="R100" s="221"/>
      <c r="S100" s="221"/>
      <c r="T100" s="222">
        <v>0.55000000000000004</v>
      </c>
      <c r="U100" s="221">
        <f>ROUND(E100*T100,2)</f>
        <v>0.55000000000000004</v>
      </c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 t="s">
        <v>125</v>
      </c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2">
        <v>58</v>
      </c>
      <c r="B101" s="218" t="s">
        <v>263</v>
      </c>
      <c r="C101" s="263" t="s">
        <v>264</v>
      </c>
      <c r="D101" s="220" t="s">
        <v>257</v>
      </c>
      <c r="E101" s="227">
        <v>1</v>
      </c>
      <c r="F101" s="230">
        <f>H101+J101</f>
        <v>0</v>
      </c>
      <c r="G101" s="231">
        <f>ROUND(E101*F101,2)</f>
        <v>0</v>
      </c>
      <c r="H101" s="231"/>
      <c r="I101" s="231">
        <f>ROUND(E101*H101,2)</f>
        <v>0</v>
      </c>
      <c r="J101" s="231"/>
      <c r="K101" s="231">
        <f>ROUND(E101*J101,2)</f>
        <v>0</v>
      </c>
      <c r="L101" s="231">
        <v>15</v>
      </c>
      <c r="M101" s="231">
        <f>G101*(1+L101/100)</f>
        <v>0</v>
      </c>
      <c r="N101" s="221">
        <v>0</v>
      </c>
      <c r="O101" s="221">
        <f>ROUND(E101*N101,5)</f>
        <v>0</v>
      </c>
      <c r="P101" s="221">
        <v>0</v>
      </c>
      <c r="Q101" s="221">
        <f>ROUND(E101*P101,5)</f>
        <v>0</v>
      </c>
      <c r="R101" s="221"/>
      <c r="S101" s="221"/>
      <c r="T101" s="222">
        <v>0.29799999999999999</v>
      </c>
      <c r="U101" s="221">
        <f>ROUND(E101*T101,2)</f>
        <v>0.3</v>
      </c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 t="s">
        <v>125</v>
      </c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x14ac:dyDescent="0.2">
      <c r="A102" s="213" t="s">
        <v>120</v>
      </c>
      <c r="B102" s="219" t="s">
        <v>93</v>
      </c>
      <c r="C102" s="264" t="s">
        <v>26</v>
      </c>
      <c r="D102" s="223"/>
      <c r="E102" s="228"/>
      <c r="F102" s="232"/>
      <c r="G102" s="232">
        <f>SUMIF(AE103:AE104,"&lt;&gt;NOR",G103:G104)</f>
        <v>0</v>
      </c>
      <c r="H102" s="232"/>
      <c r="I102" s="232">
        <f>SUM(I103:I104)</f>
        <v>0</v>
      </c>
      <c r="J102" s="232"/>
      <c r="K102" s="232">
        <f>SUM(K103:K104)</f>
        <v>0</v>
      </c>
      <c r="L102" s="232"/>
      <c r="M102" s="232">
        <f>SUM(M103:M104)</f>
        <v>0</v>
      </c>
      <c r="N102" s="224"/>
      <c r="O102" s="224">
        <f>SUM(O103:O104)</f>
        <v>0</v>
      </c>
      <c r="P102" s="224"/>
      <c r="Q102" s="224">
        <f>SUM(Q103:Q104)</f>
        <v>0</v>
      </c>
      <c r="R102" s="224"/>
      <c r="S102" s="224"/>
      <c r="T102" s="225"/>
      <c r="U102" s="224">
        <f>SUM(U103:U104)</f>
        <v>0</v>
      </c>
      <c r="AE102" t="s">
        <v>121</v>
      </c>
    </row>
    <row r="103" spans="1:60" outlineLevel="1" x14ac:dyDescent="0.2">
      <c r="A103" s="212">
        <v>59</v>
      </c>
      <c r="B103" s="218" t="s">
        <v>265</v>
      </c>
      <c r="C103" s="263" t="s">
        <v>266</v>
      </c>
      <c r="D103" s="220" t="s">
        <v>267</v>
      </c>
      <c r="E103" s="227">
        <v>1</v>
      </c>
      <c r="F103" s="230">
        <f>H103+J103</f>
        <v>0</v>
      </c>
      <c r="G103" s="231">
        <f>ROUND(E103*F103,2)</f>
        <v>0</v>
      </c>
      <c r="H103" s="231"/>
      <c r="I103" s="231">
        <f>ROUND(E103*H103,2)</f>
        <v>0</v>
      </c>
      <c r="J103" s="231"/>
      <c r="K103" s="231">
        <f>ROUND(E103*J103,2)</f>
        <v>0</v>
      </c>
      <c r="L103" s="231">
        <v>15</v>
      </c>
      <c r="M103" s="231">
        <f>G103*(1+L103/100)</f>
        <v>0</v>
      </c>
      <c r="N103" s="221">
        <v>0</v>
      </c>
      <c r="O103" s="221">
        <f>ROUND(E103*N103,5)</f>
        <v>0</v>
      </c>
      <c r="P103" s="221">
        <v>0</v>
      </c>
      <c r="Q103" s="221">
        <f>ROUND(E103*P103,5)</f>
        <v>0</v>
      </c>
      <c r="R103" s="221"/>
      <c r="S103" s="221"/>
      <c r="T103" s="222">
        <v>0</v>
      </c>
      <c r="U103" s="221">
        <f>ROUND(E103*T103,2)</f>
        <v>0</v>
      </c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 t="s">
        <v>125</v>
      </c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41">
        <v>60</v>
      </c>
      <c r="B104" s="242" t="s">
        <v>268</v>
      </c>
      <c r="C104" s="266" t="s">
        <v>269</v>
      </c>
      <c r="D104" s="243" t="s">
        <v>267</v>
      </c>
      <c r="E104" s="244">
        <v>1</v>
      </c>
      <c r="F104" s="245">
        <f>H104+J104</f>
        <v>0</v>
      </c>
      <c r="G104" s="246">
        <f>ROUND(E104*F104,2)</f>
        <v>0</v>
      </c>
      <c r="H104" s="246"/>
      <c r="I104" s="246">
        <f>ROUND(E104*H104,2)</f>
        <v>0</v>
      </c>
      <c r="J104" s="246"/>
      <c r="K104" s="246">
        <f>ROUND(E104*J104,2)</f>
        <v>0</v>
      </c>
      <c r="L104" s="246">
        <v>15</v>
      </c>
      <c r="M104" s="246">
        <f>G104*(1+L104/100)</f>
        <v>0</v>
      </c>
      <c r="N104" s="247">
        <v>0</v>
      </c>
      <c r="O104" s="247">
        <f>ROUND(E104*N104,5)</f>
        <v>0</v>
      </c>
      <c r="P104" s="247">
        <v>0</v>
      </c>
      <c r="Q104" s="247">
        <f>ROUND(E104*P104,5)</f>
        <v>0</v>
      </c>
      <c r="R104" s="247"/>
      <c r="S104" s="247"/>
      <c r="T104" s="248">
        <v>0</v>
      </c>
      <c r="U104" s="247">
        <f>ROUND(E104*T104,2)</f>
        <v>0</v>
      </c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 t="s">
        <v>125</v>
      </c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x14ac:dyDescent="0.2">
      <c r="A105" s="6"/>
      <c r="B105" s="7" t="s">
        <v>270</v>
      </c>
      <c r="C105" s="267" t="s">
        <v>270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AC105">
        <v>15</v>
      </c>
      <c r="AD105">
        <v>21</v>
      </c>
    </row>
    <row r="106" spans="1:60" x14ac:dyDescent="0.2">
      <c r="A106" s="249"/>
      <c r="B106" s="250" t="s">
        <v>28</v>
      </c>
      <c r="C106" s="268" t="s">
        <v>270</v>
      </c>
      <c r="D106" s="251"/>
      <c r="E106" s="251"/>
      <c r="F106" s="251"/>
      <c r="G106" s="262">
        <f>G8+G11+G14+G30+G34+G36+G39+G54+G56+G59+G66+G69+G75+G77+G79+G88+G93+G97+G102</f>
        <v>0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AC106">
        <f>SUMIF(L7:L104,AC105,G7:G104)</f>
        <v>0</v>
      </c>
      <c r="AD106">
        <f>SUMIF(L7:L104,AD105,G7:G104)</f>
        <v>0</v>
      </c>
      <c r="AE106" t="s">
        <v>271</v>
      </c>
    </row>
    <row r="107" spans="1:60" x14ac:dyDescent="0.2">
      <c r="A107" s="6"/>
      <c r="B107" s="7" t="s">
        <v>270</v>
      </c>
      <c r="C107" s="267" t="s">
        <v>270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 x14ac:dyDescent="0.2">
      <c r="A108" s="6"/>
      <c r="B108" s="7" t="s">
        <v>270</v>
      </c>
      <c r="C108" s="267" t="s">
        <v>270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60" x14ac:dyDescent="0.2">
      <c r="A109" s="252" t="s">
        <v>272</v>
      </c>
      <c r="B109" s="252"/>
      <c r="C109" s="269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">
      <c r="A110" s="253"/>
      <c r="B110" s="254"/>
      <c r="C110" s="270"/>
      <c r="D110" s="254"/>
      <c r="E110" s="254"/>
      <c r="F110" s="254"/>
      <c r="G110" s="25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AE110" t="s">
        <v>273</v>
      </c>
    </row>
    <row r="111" spans="1:60" x14ac:dyDescent="0.2">
      <c r="A111" s="256"/>
      <c r="B111" s="257"/>
      <c r="C111" s="271"/>
      <c r="D111" s="257"/>
      <c r="E111" s="257"/>
      <c r="F111" s="257"/>
      <c r="G111" s="25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 x14ac:dyDescent="0.2">
      <c r="A112" s="256"/>
      <c r="B112" s="257"/>
      <c r="C112" s="271"/>
      <c r="D112" s="257"/>
      <c r="E112" s="257"/>
      <c r="F112" s="257"/>
      <c r="G112" s="25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 x14ac:dyDescent="0.2">
      <c r="A113" s="256"/>
      <c r="B113" s="257"/>
      <c r="C113" s="271"/>
      <c r="D113" s="257"/>
      <c r="E113" s="257"/>
      <c r="F113" s="257"/>
      <c r="G113" s="25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A114" s="259"/>
      <c r="B114" s="260"/>
      <c r="C114" s="272"/>
      <c r="D114" s="260"/>
      <c r="E114" s="260"/>
      <c r="F114" s="260"/>
      <c r="G114" s="261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31" x14ac:dyDescent="0.2">
      <c r="A115" s="6"/>
      <c r="B115" s="7" t="s">
        <v>270</v>
      </c>
      <c r="C115" s="267" t="s">
        <v>270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31" x14ac:dyDescent="0.2">
      <c r="C116" s="273"/>
      <c r="AE116" t="s">
        <v>274</v>
      </c>
    </row>
  </sheetData>
  <mergeCells count="6">
    <mergeCell ref="A1:G1"/>
    <mergeCell ref="C2:G2"/>
    <mergeCell ref="C3:G3"/>
    <mergeCell ref="C4:G4"/>
    <mergeCell ref="A109:C109"/>
    <mergeCell ref="A110:G114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Galetka Josef, Ing.</dc:creator>
  <cp:lastModifiedBy>Galetka Josef, Ing.</cp:lastModifiedBy>
  <cp:lastPrinted>2014-02-28T09:52:57Z</cp:lastPrinted>
  <dcterms:created xsi:type="dcterms:W3CDTF">2009-04-08T07:15:50Z</dcterms:created>
  <dcterms:modified xsi:type="dcterms:W3CDTF">2022-07-04T13:15:19Z</dcterms:modified>
</cp:coreProperties>
</file>