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7720" yWindow="2010" windowWidth="28395" windowHeight="13185" activeTab="0"/>
  </bookViews>
  <sheets>
    <sheet name="Položkový rozpočet" sheetId="2" r:id="rId1"/>
  </sheets>
  <definedNames>
    <definedName name="_xlnm.Print_Area" localSheetId="0">'Položkový rozpočet'!$B$5:$H$66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<sst xmlns="http://schemas.openxmlformats.org/spreadsheetml/2006/main" count="220" uniqueCount="128">
  <si>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</si>
  <si>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</si>
  <si>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</si>
  <si>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</si>
  <si>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</si>
  <si>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</si>
  <si>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</si>
  <si>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</si>
  <si>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</si>
  <si>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</si>
  <si>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</si>
  <si>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</si>
  <si>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</si>
  <si>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</si>
  <si>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</si>
  <si>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</si>
  <si>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</si>
  <si>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1.7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</si>
  <si>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</si>
  <si>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</si>
  <si>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</si>
  <si>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</si>
  <si>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</si>
  <si>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</si>
  <si>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</si>
  <si>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</si>
  <si>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</si>
  <si>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hod</t>
  </si>
  <si>
    <t>Suma</t>
  </si>
  <si>
    <t>Rekapitulace</t>
  </si>
  <si>
    <t>podíl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</si>
  <si>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</si>
  <si>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</si>
  <si>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</si>
  <si>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</si>
  <si>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</si>
  <si>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</si>
  <si>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</si>
  <si>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</si>
  <si>
    <t>Pronájem montážní plošiny (hod.)</t>
  </si>
  <si>
    <t>2.3</t>
  </si>
  <si>
    <t>1.6</t>
  </si>
  <si>
    <t>3.3</t>
  </si>
  <si>
    <t>1.8</t>
  </si>
  <si>
    <t>1.9</t>
  </si>
  <si>
    <t>2.4</t>
  </si>
  <si>
    <t>Ekologická likvidace svítidel</t>
  </si>
  <si>
    <t>1.10</t>
  </si>
  <si>
    <t>m</t>
  </si>
  <si>
    <t>Svodový kabel CYKY 3Cx1,5mm</t>
  </si>
  <si>
    <t>1.11</t>
  </si>
  <si>
    <t>Demontáž stávajícího svítidla</t>
  </si>
  <si>
    <t>Montáž svodového kabelu</t>
  </si>
  <si>
    <t>2.5</t>
  </si>
  <si>
    <t>2.6</t>
  </si>
  <si>
    <t>3.4</t>
  </si>
  <si>
    <t>Stožárová svorkovnice vč. pojistky</t>
  </si>
  <si>
    <t>Odvoz a likvidace demont. materiálu</t>
  </si>
  <si>
    <t>3.5</t>
  </si>
  <si>
    <t>DIO, zajištění stavby</t>
  </si>
  <si>
    <t>set</t>
  </si>
  <si>
    <t>1.13</t>
  </si>
  <si>
    <t>1.14</t>
  </si>
  <si>
    <t>1.15</t>
  </si>
  <si>
    <t>1.16</t>
  </si>
  <si>
    <t>1.12</t>
  </si>
  <si>
    <t>Revizní zpráva</t>
  </si>
  <si>
    <t>3.6</t>
  </si>
  <si>
    <t>3.7</t>
  </si>
  <si>
    <t>3.8</t>
  </si>
  <si>
    <t>3.9</t>
  </si>
  <si>
    <t>Energetický posudek</t>
  </si>
  <si>
    <t>Projektová dokumentace</t>
  </si>
  <si>
    <t>Technický dozor investora</t>
  </si>
  <si>
    <t>Montáž nového LED svítidla</t>
  </si>
  <si>
    <t>Protokol měření osvětlení (12 úseků)</t>
  </si>
  <si>
    <t>1.17</t>
  </si>
  <si>
    <t>1.18</t>
  </si>
  <si>
    <t>1.19</t>
  </si>
  <si>
    <t>Řídicí modul do svítidla</t>
  </si>
  <si>
    <t>Bezpaticový třístupňový ocelový sadový stožár K6</t>
  </si>
  <si>
    <t>Stožárový základ pro stožár K6</t>
  </si>
  <si>
    <t>Bezpaticový třístupňový ocelový sadový stožár K8</t>
  </si>
  <si>
    <t>Stožárový základ pro stožár K8</t>
  </si>
  <si>
    <t>1.20</t>
  </si>
  <si>
    <t>1.21</t>
  </si>
  <si>
    <t>1.22</t>
  </si>
  <si>
    <t>Montáž bezpaticového třístupňového ocelového sadového stožáru K6,  včetně výkopu základu, zabetonování základu, průchodkami pro kabel a pouzdra, naspojkování na stávající kabel (připojení na nový kabel) a připojení na stožárovou výzbroj,odvoz přebytečného výkopu, vč. skládkovného</t>
  </si>
  <si>
    <t>Montáž bezpaticového třístupňového ocelového sadového stožáru K8,  včetně výkopu základu, zabetonování základu, průchodkami pro kabel a pouzdra, naspojkování na stávající kabel (připojení na nový kabel) a připojení na stožárovou výzbroj,odvoz přebytečného výkopu, vč. skládkovného</t>
  </si>
  <si>
    <t>Projekt : Valašské Meziříčí 2022</t>
  </si>
  <si>
    <t>1.23</t>
  </si>
  <si>
    <t>Silniční LED svítidlo typ A/2700K/CLO (výpočet M4_2)</t>
  </si>
  <si>
    <t>Silniční LED svítidlo typ B/2700K/CLO (výpočet M4_1)</t>
  </si>
  <si>
    <t>Silniční LED svítidlo typ C/2700K/CLO (výpočet P5_2)</t>
  </si>
  <si>
    <t>Silniční LED svítidlo typ D/2700K/CLO (výpočet P4_6)</t>
  </si>
  <si>
    <t>Silniční LED svítidlo typ E/2700K/CLO (výpočet P4_5, P5_1)</t>
  </si>
  <si>
    <t>Silniční LED svítidlo typ F/2700K/CLO (výpočet M6_1, P4_1)</t>
  </si>
  <si>
    <t>Silniční LED svítidlo typ G/2700K/CLO (výpočet P4_3)</t>
  </si>
  <si>
    <t>Silniční LED svítidlo typ H/2700K/CLO (výpočet M5_2)</t>
  </si>
  <si>
    <t>Silniční LED svítidlo typ CH/2700K/CLO (výpočet M6_2, P4_4)</t>
  </si>
  <si>
    <t>Silniční LED svítidlo typ I/2700K/CLO (výpočet P4_2)</t>
  </si>
  <si>
    <t>Přechodové LED svítidlo typ J/2700K/CLO (výpočet PX_1)</t>
  </si>
  <si>
    <t>Silniční LED svítidlo typ K/2700K/CLO (výpočet M5_1)</t>
  </si>
  <si>
    <t>Přechodové LED svítidlo typ L/2700K/CLO (výpočet PX_2)</t>
  </si>
  <si>
    <t>Parkové LED svítidlo typ M/2700K/CLO (výpočet P4_7)</t>
  </si>
  <si>
    <t>montáž výložníku</t>
  </si>
  <si>
    <t>1.24</t>
  </si>
  <si>
    <t>Proudové svorky na neizolované vrchní vedení (2ks/svítidlo)</t>
  </si>
  <si>
    <t>výložník 0.3m včetně materiálu pro uchycení</t>
  </si>
  <si>
    <t>výložník 1m včetně materiálu pro uchycení</t>
  </si>
  <si>
    <t>výložník 1.5m včetně materiálu pro uchycení</t>
  </si>
  <si>
    <t>výložník 2m včetně materiálu pro uchycení</t>
  </si>
  <si>
    <t>Proudové propichovací svorky na izolované vrchní vedení (2ks/svítidlo)</t>
  </si>
  <si>
    <t>Izolovaný kabel AES 2x16 mm2</t>
  </si>
  <si>
    <t>Kotevní svorka pro vrchní izolované vedení (2ks/svítidlo)</t>
  </si>
  <si>
    <t>1.25</t>
  </si>
  <si>
    <t>1.26</t>
  </si>
  <si>
    <t>1.27</t>
  </si>
  <si>
    <t xml:space="preserve">Montáž proudových svorek na vrchní vedení </t>
  </si>
  <si>
    <t>Montáž izolovaného kabelu AES 2x14mm2</t>
  </si>
  <si>
    <t>Montáž kotevních svorek pro vrchní izolované vedení</t>
  </si>
  <si>
    <t>2.7</t>
  </si>
  <si>
    <t>2.8</t>
  </si>
  <si>
    <t>2.9</t>
  </si>
  <si>
    <t xml:space="preserve">Optimalizace provozu, záměna osvětlovacích těles a řízení systému RVO na větvích veřejného osvětlení </t>
  </si>
  <si>
    <t>R28, R33, R40, R64, a R129 ve Valašském Meziříčí v roce 2022</t>
  </si>
  <si>
    <t>Kč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</si>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</sst>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/>
    <xf numFmtId="44" fontId="5" fillId="2" borderId="1" xfId="20" applyFont="1" applyFill="1" applyBorder="1" applyAlignment="1">
      <alignment horizontal="center" vertical="center" wrapText="1"/>
    </xf>
    <xf numFmtId="49" fontId="4" fillId="2" borderId="1" xfId="22" applyNumberFormat="1" applyFont="1" applyFill="1" applyBorder="1" applyAlignment="1">
      <alignment horizontal="center" vertical="center"/>
      <protection/>
    </xf>
    <xf numFmtId="49" fontId="3" fillId="0" borderId="0" xfId="22" applyNumberFormat="1" applyFont="1" applyAlignment="1">
      <alignment horizontal="center" vertical="center"/>
      <protection/>
    </xf>
    <xf numFmtId="49" fontId="3" fillId="0" borderId="1" xfId="22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49" fontId="3" fillId="0" borderId="2" xfId="22" applyNumberFormat="1" applyFont="1" applyBorder="1" applyAlignment="1">
      <alignment horizontal="center" vertical="center"/>
      <protection/>
    </xf>
    <xf numFmtId="44" fontId="3" fillId="0" borderId="3" xfId="2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3" xfId="22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1" xfId="22" applyFont="1" applyBorder="1" applyAlignment="1">
      <alignment vertical="center" wrapText="1"/>
      <protection/>
    </xf>
    <xf numFmtId="0" fontId="3" fillId="0" borderId="1" xfId="22" applyFont="1" applyBorder="1" applyAlignment="1">
      <alignment vertical="center"/>
      <protection/>
    </xf>
    <xf numFmtId="44" fontId="3" fillId="0" borderId="1" xfId="20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horizontal="center" vertical="center"/>
      <protection/>
    </xf>
    <xf numFmtId="44" fontId="3" fillId="0" borderId="1" xfId="20" applyFont="1" applyBorder="1" applyAlignment="1">
      <alignment horizontal="center" vertical="center"/>
    </xf>
    <xf numFmtId="44" fontId="3" fillId="0" borderId="0" xfId="2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1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44" fontId="3" fillId="2" borderId="1" xfId="20" applyFont="1" applyFill="1" applyBorder="1" applyAlignment="1">
      <alignment vertical="center"/>
    </xf>
    <xf numFmtId="44" fontId="3" fillId="2" borderId="1" xfId="2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44" fontId="3" fillId="0" borderId="0" xfId="20" applyFont="1" applyAlignment="1">
      <alignment vertical="center"/>
    </xf>
    <xf numFmtId="44" fontId="3" fillId="0" borderId="0" xfId="20" applyFont="1" applyAlignment="1">
      <alignment horizontal="center" vertical="center"/>
    </xf>
    <xf numFmtId="44" fontId="3" fillId="0" borderId="0" xfId="20" applyFont="1" applyFill="1" applyAlignment="1">
      <alignment horizontal="center" vertical="center"/>
    </xf>
    <xf numFmtId="44" fontId="4" fillId="2" borderId="1" xfId="22" applyNumberFormat="1" applyFont="1" applyFill="1" applyBorder="1" applyAlignment="1">
      <alignment vertical="center"/>
      <protection/>
    </xf>
    <xf numFmtId="44" fontId="4" fillId="2" borderId="1" xfId="20" applyFont="1" applyFill="1" applyBorder="1" applyAlignment="1">
      <alignment vertical="center"/>
    </xf>
    <xf numFmtId="44" fontId="4" fillId="0" borderId="0" xfId="22" applyNumberFormat="1" applyFont="1" applyFill="1" applyBorder="1" applyAlignment="1">
      <alignment vertical="center"/>
      <protection/>
    </xf>
    <xf numFmtId="0" fontId="3" fillId="0" borderId="0" xfId="23" applyFont="1" applyAlignment="1">
      <alignment vertical="center" wrapText="1"/>
      <protection/>
    </xf>
    <xf numFmtId="0" fontId="4" fillId="2" borderId="1" xfId="22" applyFont="1" applyFill="1" applyBorder="1" applyAlignment="1">
      <alignment horizontal="left" vertical="center"/>
      <protection/>
    </xf>
    <xf numFmtId="44" fontId="4" fillId="2" borderId="1" xfId="20" applyFont="1" applyFill="1" applyBorder="1" applyAlignment="1">
      <alignment horizontal="center" vertical="center"/>
    </xf>
    <xf numFmtId="0" fontId="4" fillId="0" borderId="0" xfId="22" applyFont="1" applyFill="1" applyAlignment="1">
      <alignment vertical="center"/>
      <protection/>
    </xf>
    <xf numFmtId="0" fontId="6" fillId="0" borderId="1" xfId="23" applyFont="1" applyBorder="1" applyAlignment="1">
      <alignment vertical="center" wrapText="1"/>
      <protection/>
    </xf>
    <xf numFmtId="44" fontId="6" fillId="0" borderId="1" xfId="20" applyFont="1" applyBorder="1" applyAlignment="1">
      <alignment vertical="center" wrapText="1"/>
    </xf>
    <xf numFmtId="0" fontId="6" fillId="0" borderId="0" xfId="22" applyFont="1" applyAlignment="1">
      <alignment vertical="center" wrapText="1"/>
      <protection/>
    </xf>
    <xf numFmtId="14" fontId="6" fillId="0" borderId="2" xfId="22" applyNumberFormat="1" applyFont="1" applyBorder="1" applyAlignment="1">
      <alignment horizontal="left" vertical="center" wrapText="1"/>
      <protection/>
    </xf>
    <xf numFmtId="0" fontId="3" fillId="0" borderId="2" xfId="22" applyFont="1" applyBorder="1" applyAlignment="1">
      <alignment horizontal="center" vertical="center"/>
      <protection/>
    </xf>
    <xf numFmtId="44" fontId="3" fillId="0" borderId="2" xfId="20" applyFont="1" applyBorder="1" applyAlignment="1">
      <alignment horizontal="right" vertical="center"/>
    </xf>
    <xf numFmtId="44" fontId="3" fillId="0" borderId="0" xfId="20" applyFont="1" applyFill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3" fillId="0" borderId="1" xfId="32" applyFont="1" applyFill="1" applyBorder="1" applyAlignment="1">
      <alignment horizontal="center" vertical="center"/>
      <protection/>
    </xf>
    <xf numFmtId="0" fontId="3" fillId="0" borderId="1" xfId="32" applyFont="1" applyFill="1" applyBorder="1">
      <alignment/>
      <protection/>
    </xf>
    <xf numFmtId="0" fontId="3" fillId="0" borderId="1" xfId="32" applyFont="1" applyFill="1" applyBorder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25" applyFont="1" applyFill="1" applyAlignment="1">
      <alignment vertical="center"/>
      <protection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44" fontId="3" fillId="0" borderId="4" xfId="20" applyFont="1" applyBorder="1" applyAlignment="1">
      <alignment horizontal="center" vertical="center"/>
    </xf>
    <xf numFmtId="0" fontId="4" fillId="2" borderId="5" xfId="22" applyFont="1" applyFill="1" applyBorder="1" applyAlignment="1">
      <alignment horizontal="center" vertical="center"/>
      <protection/>
    </xf>
    <xf numFmtId="44" fontId="3" fillId="0" borderId="6" xfId="2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1" xfId="0" applyFont="1" applyBorder="1"/>
    <xf numFmtId="8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29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2" borderId="1" xfId="22" applyFont="1" applyFill="1" applyBorder="1" applyAlignment="1">
      <alignment/>
      <protection/>
    </xf>
    <xf numFmtId="0" fontId="3" fillId="0" borderId="0" xfId="22" applyFont="1" applyAlignment="1">
      <alignment horizontal="center"/>
      <protection/>
    </xf>
    <xf numFmtId="0" fontId="4" fillId="2" borderId="1" xfId="22" applyFont="1" applyFill="1" applyBorder="1" applyAlignment="1">
      <alignment horizontal="center"/>
      <protection/>
    </xf>
    <xf numFmtId="0" fontId="3" fillId="0" borderId="1" xfId="22" applyFont="1" applyBorder="1" applyAlignment="1">
      <alignment horizontal="center"/>
      <protection/>
    </xf>
    <xf numFmtId="10" fontId="6" fillId="0" borderId="1" xfId="21" applyNumberFormat="1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25" applyFont="1" applyFill="1" applyAlignment="1">
      <alignment horizontal="left" vertical="center"/>
      <protection/>
    </xf>
    <xf numFmtId="44" fontId="3" fillId="0" borderId="2" xfId="2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5" fillId="2" borderId="1" xfId="22" applyNumberFormat="1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44" fontId="3" fillId="3" borderId="3" xfId="20" applyFont="1" applyFill="1" applyBorder="1" applyAlignment="1">
      <alignment vertical="center"/>
    </xf>
    <xf numFmtId="44" fontId="3" fillId="3" borderId="0" xfId="20" applyFont="1" applyFill="1" applyAlignment="1">
      <alignment vertical="center"/>
    </xf>
    <xf numFmtId="0" fontId="3" fillId="3" borderId="1" xfId="22" applyFont="1" applyFill="1" applyBorder="1" applyAlignment="1">
      <alignment horizontal="center" vertical="center"/>
      <protection/>
    </xf>
    <xf numFmtId="44" fontId="3" fillId="3" borderId="1" xfId="20" applyFont="1" applyFill="1" applyBorder="1" applyAlignment="1">
      <alignment vertical="center"/>
    </xf>
    <xf numFmtId="44" fontId="3" fillId="3" borderId="7" xfId="20" applyFont="1" applyFill="1" applyBorder="1" applyAlignment="1">
      <alignment vertical="center"/>
    </xf>
    <xf numFmtId="0" fontId="3" fillId="3" borderId="3" xfId="22" applyFont="1" applyFill="1" applyBorder="1" applyAlignment="1">
      <alignment horizontal="center" vertical="center"/>
      <protection/>
    </xf>
    <xf numFmtId="44" fontId="3" fillId="3" borderId="1" xfId="20" applyFont="1" applyFill="1" applyBorder="1" applyAlignment="1">
      <alignment horizontal="center" vertical="center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Pivot Table Value" xfId="24"/>
    <cellStyle name="Normální 2" xfId="25"/>
    <cellStyle name="Měna 2" xfId="26"/>
    <cellStyle name="Normální 22 2" xfId="27"/>
    <cellStyle name="Měna 3" xfId="28"/>
    <cellStyle name="Normální 17 2" xfId="29"/>
    <cellStyle name="Normální 18 2" xfId="30"/>
    <cellStyle name="Měna 6" xfId="31"/>
    <cellStyle name="Normální 17 5" xfId="32"/>
    <cellStyle name="Normální 18 5" xfId="33"/>
    <cellStyle name="Měna 2 3" xfId="34"/>
    <cellStyle name="Normální 17 2 3" xfId="35"/>
    <cellStyle name="Normální 18 2 3" xfId="36"/>
    <cellStyle name="Měna 4" xfId="37"/>
    <cellStyle name="Normální 17 3" xfId="38"/>
    <cellStyle name="Normální 18 3" xfId="39"/>
    <cellStyle name="Normální 2 2" xfId="40"/>
    <cellStyle name="Měna 2 2" xfId="41"/>
    <cellStyle name="Měna 3 2" xfId="42"/>
    <cellStyle name="Normální 17 2 2" xfId="43"/>
    <cellStyle name="Normální 18 2 2" xfId="44"/>
    <cellStyle name="Měna 5" xfId="45"/>
    <cellStyle name="Normální 17 4" xfId="46"/>
    <cellStyle name="Normální 18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73"/>
  <sheetViews>
    <sheetView tabSelected="1" workbookViewId="0" topLeftCell="A1">
      <selection activeCell="Q26" sqref="Q26"/>
    </sheetView>
  </sheetViews>
  <sheetFormatPr defaultColWidth="9.140625" defaultRowHeight="15"/>
  <cols>
    <col min="1" max="1" width="3.140625" style="15" customWidth="1"/>
    <col min="2" max="2" width="6.00390625" style="10" bestFit="1" customWidth="1"/>
    <col min="3" max="3" width="68.00390625" style="15" customWidth="1"/>
    <col min="4" max="4" width="8.00390625" style="15" bestFit="1" customWidth="1"/>
    <col min="5" max="5" width="6.7109375" style="15" bestFit="1" customWidth="1"/>
    <col min="6" max="6" width="14.8515625" style="15" bestFit="1" customWidth="1"/>
    <col min="7" max="7" width="14.7109375" style="15" bestFit="1" customWidth="1"/>
    <col min="8" max="8" width="14.8515625" style="15" bestFit="1" customWidth="1"/>
    <col min="9" max="9" width="3.28125" style="21" customWidth="1"/>
    <col min="10" max="10" width="9.140625" style="15" customWidth="1"/>
    <col min="11" max="11" width="12.28125" style="15" bestFit="1" customWidth="1"/>
    <col min="12" max="16384" width="9.140625" style="15" customWidth="1"/>
  </cols>
  <sheetData>
    <row r="3" spans="1:16" ht="15" customHeight="1">
      <c r="A3" s="74" t="s">
        <v>124</v>
      </c>
      <c r="B3" s="74"/>
      <c r="C3" s="74"/>
      <c r="D3" s="74"/>
      <c r="E3" s="74"/>
      <c r="F3" s="74"/>
      <c r="G3" s="74"/>
      <c r="H3" s="74"/>
      <c r="I3" s="67"/>
      <c r="J3" s="67"/>
      <c r="K3" s="67"/>
      <c r="L3" s="67"/>
      <c r="M3" s="67"/>
      <c r="N3" s="67"/>
      <c r="O3" s="67"/>
      <c r="P3" s="66"/>
    </row>
    <row r="4" spans="1:8" ht="15" customHeight="1">
      <c r="A4" s="75" t="s">
        <v>125</v>
      </c>
      <c r="B4" s="75"/>
      <c r="C4" s="75"/>
      <c r="D4" s="75"/>
      <c r="E4" s="75"/>
      <c r="F4" s="75"/>
      <c r="G4" s="75"/>
      <c r="H4" s="75"/>
    </row>
    <row r="5" spans="2:9" ht="15">
      <c r="B5" s="78" t="s">
        <v>89</v>
      </c>
      <c r="C5" s="78"/>
      <c r="D5" s="76"/>
      <c r="E5" s="76"/>
      <c r="F5" s="52"/>
      <c r="G5" s="52"/>
      <c r="H5" s="52"/>
      <c r="I5" s="20"/>
    </row>
    <row r="6" spans="2:9" ht="15">
      <c r="B6" s="79" t="s">
        <v>0</v>
      </c>
      <c r="C6" s="80" t="s">
        <v>1</v>
      </c>
      <c r="D6" s="80" t="s">
        <v>2</v>
      </c>
      <c r="E6" s="80" t="s">
        <v>3</v>
      </c>
      <c r="F6" s="81" t="s">
        <v>4</v>
      </c>
      <c r="G6" s="81"/>
      <c r="H6" s="81"/>
      <c r="I6" s="8"/>
    </row>
    <row r="7" spans="2:9" ht="15">
      <c r="B7" s="79"/>
      <c r="C7" s="80"/>
      <c r="D7" s="80"/>
      <c r="E7" s="80"/>
      <c r="F7" s="1" t="s">
        <v>5</v>
      </c>
      <c r="G7" s="1" t="s">
        <v>6</v>
      </c>
      <c r="H7" s="1" t="s">
        <v>7</v>
      </c>
      <c r="I7" s="8"/>
    </row>
    <row r="8" spans="2:9" ht="15">
      <c r="B8" s="2" t="s">
        <v>8</v>
      </c>
      <c r="C8" s="22" t="s">
        <v>9</v>
      </c>
      <c r="D8" s="23"/>
      <c r="E8" s="23"/>
      <c r="F8" s="24"/>
      <c r="G8" s="25"/>
      <c r="H8" s="25"/>
      <c r="I8" s="8"/>
    </row>
    <row r="9" spans="2:9" ht="15">
      <c r="B9" s="9" t="s">
        <v>10</v>
      </c>
      <c r="C9" s="60" t="s">
        <v>91</v>
      </c>
      <c r="D9" s="62">
        <v>9</v>
      </c>
      <c r="E9" s="17" t="s">
        <v>11</v>
      </c>
      <c r="F9" s="61"/>
      <c r="G9" s="7">
        <f>D9*F9</f>
        <v>0</v>
      </c>
      <c r="H9" s="7" t="s">
        <v>12</v>
      </c>
      <c r="I9" s="19"/>
    </row>
    <row r="10" spans="2:9" ht="15">
      <c r="B10" s="9" t="s">
        <v>13</v>
      </c>
      <c r="C10" s="60" t="s">
        <v>92</v>
      </c>
      <c r="D10" s="62">
        <v>12</v>
      </c>
      <c r="E10" s="17" t="s">
        <v>11</v>
      </c>
      <c r="F10" s="61"/>
      <c r="G10" s="7">
        <f aca="true" t="shared" si="0" ref="G10:G23">D10*F10</f>
        <v>0</v>
      </c>
      <c r="H10" s="7" t="s">
        <v>12</v>
      </c>
      <c r="I10" s="19"/>
    </row>
    <row r="11" spans="2:9" ht="15">
      <c r="B11" s="9" t="s">
        <v>14</v>
      </c>
      <c r="C11" s="60" t="s">
        <v>93</v>
      </c>
      <c r="D11" s="62">
        <v>13</v>
      </c>
      <c r="E11" s="17" t="s">
        <v>11</v>
      </c>
      <c r="F11" s="61"/>
      <c r="G11" s="7">
        <f t="shared" si="0"/>
        <v>0</v>
      </c>
      <c r="H11" s="7" t="s">
        <v>12</v>
      </c>
      <c r="I11" s="19"/>
    </row>
    <row r="12" spans="2:9" ht="15">
      <c r="B12" s="9" t="s">
        <v>15</v>
      </c>
      <c r="C12" s="60" t="s">
        <v>94</v>
      </c>
      <c r="D12" s="62">
        <v>7</v>
      </c>
      <c r="E12" s="17" t="s">
        <v>11</v>
      </c>
      <c r="F12" s="61"/>
      <c r="G12" s="7">
        <f t="shared" si="0"/>
        <v>0</v>
      </c>
      <c r="H12" s="7" t="s">
        <v>12</v>
      </c>
      <c r="I12" s="19"/>
    </row>
    <row r="13" spans="2:9" ht="15">
      <c r="B13" s="9" t="s">
        <v>16</v>
      </c>
      <c r="C13" s="60" t="s">
        <v>95</v>
      </c>
      <c r="D13" s="62">
        <v>74</v>
      </c>
      <c r="E13" s="17" t="s">
        <v>11</v>
      </c>
      <c r="F13" s="61"/>
      <c r="G13" s="7">
        <f t="shared" si="0"/>
        <v>0</v>
      </c>
      <c r="H13" s="7" t="s">
        <v>12</v>
      </c>
      <c r="I13" s="19"/>
    </row>
    <row r="14" spans="2:9" ht="15">
      <c r="B14" s="9" t="s">
        <v>41</v>
      </c>
      <c r="C14" s="60" t="s">
        <v>96</v>
      </c>
      <c r="D14" s="62">
        <v>42</v>
      </c>
      <c r="E14" s="17" t="s">
        <v>11</v>
      </c>
      <c r="F14" s="61"/>
      <c r="G14" s="7">
        <f t="shared" si="0"/>
        <v>0</v>
      </c>
      <c r="H14" s="7" t="s">
        <v>12</v>
      </c>
      <c r="I14" s="19"/>
    </row>
    <row r="15" spans="2:9" ht="15">
      <c r="B15" s="9" t="s">
        <v>17</v>
      </c>
      <c r="C15" s="60" t="s">
        <v>97</v>
      </c>
      <c r="D15" s="62">
        <v>43</v>
      </c>
      <c r="E15" s="17" t="s">
        <v>11</v>
      </c>
      <c r="F15" s="61"/>
      <c r="G15" s="7">
        <f aca="true" t="shared" si="1" ref="G15">D15*F15</f>
        <v>0</v>
      </c>
      <c r="H15" s="7" t="s">
        <v>12</v>
      </c>
      <c r="I15" s="19"/>
    </row>
    <row r="16" spans="2:9" ht="15">
      <c r="B16" s="9" t="s">
        <v>43</v>
      </c>
      <c r="C16" s="60" t="s">
        <v>98</v>
      </c>
      <c r="D16" s="62">
        <v>26</v>
      </c>
      <c r="E16" s="17" t="s">
        <v>11</v>
      </c>
      <c r="F16" s="61"/>
      <c r="G16" s="7">
        <f aca="true" t="shared" si="2" ref="G16:G21">D16*F16</f>
        <v>0</v>
      </c>
      <c r="H16" s="7" t="s">
        <v>12</v>
      </c>
      <c r="I16" s="19"/>
    </row>
    <row r="17" spans="2:9" ht="15">
      <c r="B17" s="9" t="s">
        <v>44</v>
      </c>
      <c r="C17" s="60" t="s">
        <v>99</v>
      </c>
      <c r="D17" s="62">
        <v>10</v>
      </c>
      <c r="E17" s="17" t="s">
        <v>11</v>
      </c>
      <c r="F17" s="61"/>
      <c r="G17" s="7">
        <f t="shared" si="2"/>
        <v>0</v>
      </c>
      <c r="H17" s="7" t="s">
        <v>12</v>
      </c>
      <c r="I17" s="19"/>
    </row>
    <row r="18" spans="2:9" ht="15">
      <c r="B18" s="9" t="s">
        <v>47</v>
      </c>
      <c r="C18" s="60" t="s">
        <v>100</v>
      </c>
      <c r="D18" s="62">
        <v>15</v>
      </c>
      <c r="E18" s="17" t="s">
        <v>11</v>
      </c>
      <c r="F18" s="61"/>
      <c r="G18" s="7">
        <f t="shared" si="2"/>
        <v>0</v>
      </c>
      <c r="H18" s="7" t="s">
        <v>12</v>
      </c>
      <c r="I18" s="19"/>
    </row>
    <row r="19" spans="2:9" ht="15">
      <c r="B19" s="9" t="s">
        <v>50</v>
      </c>
      <c r="C19" s="60" t="s">
        <v>101</v>
      </c>
      <c r="D19" s="62">
        <v>2</v>
      </c>
      <c r="E19" s="17" t="s">
        <v>11</v>
      </c>
      <c r="F19" s="61"/>
      <c r="G19" s="7">
        <f t="shared" si="2"/>
        <v>0</v>
      </c>
      <c r="H19" s="7" t="s">
        <v>12</v>
      </c>
      <c r="I19" s="19"/>
    </row>
    <row r="20" spans="2:9" ht="15">
      <c r="B20" s="9" t="s">
        <v>65</v>
      </c>
      <c r="C20" s="60" t="s">
        <v>102</v>
      </c>
      <c r="D20" s="62">
        <v>14</v>
      </c>
      <c r="E20" s="17" t="s">
        <v>11</v>
      </c>
      <c r="F20" s="61"/>
      <c r="G20" s="7">
        <f t="shared" si="2"/>
        <v>0</v>
      </c>
      <c r="H20" s="7" t="s">
        <v>12</v>
      </c>
      <c r="I20" s="19"/>
    </row>
    <row r="21" spans="2:9" ht="15">
      <c r="B21" s="9" t="s">
        <v>61</v>
      </c>
      <c r="C21" s="60" t="s">
        <v>103</v>
      </c>
      <c r="D21" s="62">
        <v>4</v>
      </c>
      <c r="E21" s="17" t="s">
        <v>11</v>
      </c>
      <c r="F21" s="61"/>
      <c r="G21" s="7">
        <f t="shared" si="2"/>
        <v>0</v>
      </c>
      <c r="H21" s="7" t="s">
        <v>12</v>
      </c>
      <c r="I21" s="19"/>
    </row>
    <row r="22" spans="2:9" ht="15">
      <c r="B22" s="9" t="s">
        <v>62</v>
      </c>
      <c r="C22" s="60" t="s">
        <v>104</v>
      </c>
      <c r="D22" s="62">
        <v>2</v>
      </c>
      <c r="E22" s="17" t="s">
        <v>11</v>
      </c>
      <c r="F22" s="61"/>
      <c r="G22" s="7">
        <f aca="true" t="shared" si="3" ref="G22">D22*F22</f>
        <v>0</v>
      </c>
      <c r="H22" s="7" t="s">
        <v>12</v>
      </c>
      <c r="I22" s="19"/>
    </row>
    <row r="23" spans="2:9" ht="15">
      <c r="B23" s="9" t="s">
        <v>63</v>
      </c>
      <c r="C23" s="26" t="s">
        <v>49</v>
      </c>
      <c r="D23" s="16">
        <v>1476</v>
      </c>
      <c r="E23" s="17" t="s">
        <v>48</v>
      </c>
      <c r="F23" s="82"/>
      <c r="G23" s="7">
        <f t="shared" si="0"/>
        <v>0</v>
      </c>
      <c r="H23" s="7" t="s">
        <v>12</v>
      </c>
      <c r="I23" s="19"/>
    </row>
    <row r="24" spans="2:9" ht="15">
      <c r="B24" s="9" t="s">
        <v>64</v>
      </c>
      <c r="C24" s="51" t="s">
        <v>80</v>
      </c>
      <c r="D24" s="53">
        <v>35</v>
      </c>
      <c r="E24" s="17" t="s">
        <v>11</v>
      </c>
      <c r="F24" s="82"/>
      <c r="G24" s="7">
        <f aca="true" t="shared" si="4" ref="G24">D24*F24</f>
        <v>0</v>
      </c>
      <c r="H24" s="7" t="s">
        <v>12</v>
      </c>
      <c r="I24" s="19"/>
    </row>
    <row r="25" spans="2:9" ht="15">
      <c r="B25" s="9" t="s">
        <v>76</v>
      </c>
      <c r="C25" s="51" t="s">
        <v>81</v>
      </c>
      <c r="D25" s="53">
        <v>35</v>
      </c>
      <c r="E25" s="17" t="s">
        <v>11</v>
      </c>
      <c r="F25" s="82"/>
      <c r="G25" s="7">
        <f aca="true" t="shared" si="5" ref="G25:G28">D25*F25</f>
        <v>0</v>
      </c>
      <c r="H25" s="7" t="s">
        <v>12</v>
      </c>
      <c r="I25" s="19"/>
    </row>
    <row r="26" spans="2:9" ht="15">
      <c r="B26" s="9" t="s">
        <v>77</v>
      </c>
      <c r="C26" s="51" t="s">
        <v>82</v>
      </c>
      <c r="D26" s="53">
        <v>15</v>
      </c>
      <c r="E26" s="17" t="s">
        <v>11</v>
      </c>
      <c r="F26" s="82"/>
      <c r="G26" s="7">
        <f t="shared" si="5"/>
        <v>0</v>
      </c>
      <c r="H26" s="7" t="s">
        <v>12</v>
      </c>
      <c r="I26" s="19"/>
    </row>
    <row r="27" spans="2:9" ht="15">
      <c r="B27" s="9" t="s">
        <v>78</v>
      </c>
      <c r="C27" s="51" t="s">
        <v>83</v>
      </c>
      <c r="D27" s="53">
        <v>15</v>
      </c>
      <c r="E27" s="17" t="s">
        <v>11</v>
      </c>
      <c r="F27" s="82"/>
      <c r="G27" s="7">
        <f t="shared" si="5"/>
        <v>0</v>
      </c>
      <c r="H27" s="7" t="s">
        <v>12</v>
      </c>
      <c r="I27" s="19"/>
    </row>
    <row r="28" spans="2:9" ht="15">
      <c r="B28" s="9" t="s">
        <v>84</v>
      </c>
      <c r="C28" s="51" t="s">
        <v>56</v>
      </c>
      <c r="D28" s="53">
        <f>D24+D26</f>
        <v>50</v>
      </c>
      <c r="E28" s="17" t="s">
        <v>11</v>
      </c>
      <c r="F28" s="82"/>
      <c r="G28" s="7">
        <f t="shared" si="5"/>
        <v>0</v>
      </c>
      <c r="H28" s="7" t="s">
        <v>12</v>
      </c>
      <c r="I28" s="19"/>
    </row>
    <row r="29" spans="2:9" ht="15">
      <c r="B29" s="9" t="s">
        <v>85</v>
      </c>
      <c r="C29" s="54" t="s">
        <v>108</v>
      </c>
      <c r="D29" s="53">
        <v>16</v>
      </c>
      <c r="E29" s="17" t="s">
        <v>11</v>
      </c>
      <c r="F29" s="82"/>
      <c r="G29" s="7">
        <f aca="true" t="shared" si="6" ref="G29">D29*F29</f>
        <v>0</v>
      </c>
      <c r="H29" s="7" t="s">
        <v>12</v>
      </c>
      <c r="I29" s="19"/>
    </row>
    <row r="30" spans="2:9" ht="15">
      <c r="B30" s="9" t="s">
        <v>86</v>
      </c>
      <c r="C30" s="54" t="s">
        <v>109</v>
      </c>
      <c r="D30" s="58">
        <v>1</v>
      </c>
      <c r="E30" s="59" t="s">
        <v>11</v>
      </c>
      <c r="F30" s="82"/>
      <c r="G30" s="7">
        <f aca="true" t="shared" si="7" ref="G30:G37">D30*F30</f>
        <v>0</v>
      </c>
      <c r="H30" s="7" t="s">
        <v>12</v>
      </c>
      <c r="I30" s="19"/>
    </row>
    <row r="31" spans="2:9" ht="15">
      <c r="B31" s="9" t="s">
        <v>86</v>
      </c>
      <c r="C31" s="54" t="s">
        <v>110</v>
      </c>
      <c r="D31" s="58">
        <v>11</v>
      </c>
      <c r="E31" s="59" t="s">
        <v>11</v>
      </c>
      <c r="F31" s="82"/>
      <c r="G31" s="7">
        <f aca="true" t="shared" si="8" ref="G31:G33">D31*F31</f>
        <v>0</v>
      </c>
      <c r="H31" s="7" t="s">
        <v>12</v>
      </c>
      <c r="I31" s="19"/>
    </row>
    <row r="32" spans="2:9" ht="15">
      <c r="B32" s="9" t="s">
        <v>86</v>
      </c>
      <c r="C32" s="54" t="s">
        <v>111</v>
      </c>
      <c r="D32" s="58">
        <v>4</v>
      </c>
      <c r="E32" s="59" t="s">
        <v>11</v>
      </c>
      <c r="F32" s="82"/>
      <c r="G32" s="7">
        <f t="shared" si="8"/>
        <v>0</v>
      </c>
      <c r="H32" s="7" t="s">
        <v>12</v>
      </c>
      <c r="I32" s="19"/>
    </row>
    <row r="33" spans="2:9" ht="15">
      <c r="B33" s="9" t="s">
        <v>90</v>
      </c>
      <c r="C33" s="54" t="s">
        <v>107</v>
      </c>
      <c r="D33" s="58">
        <v>200</v>
      </c>
      <c r="E33" s="59" t="s">
        <v>11</v>
      </c>
      <c r="F33" s="82"/>
      <c r="G33" s="7">
        <f t="shared" si="8"/>
        <v>0</v>
      </c>
      <c r="H33" s="7" t="s">
        <v>12</v>
      </c>
      <c r="I33" s="19"/>
    </row>
    <row r="34" spans="2:9" ht="15">
      <c r="B34" s="9" t="s">
        <v>106</v>
      </c>
      <c r="C34" s="63" t="s">
        <v>112</v>
      </c>
      <c r="D34" s="58">
        <v>4</v>
      </c>
      <c r="E34" s="59" t="s">
        <v>11</v>
      </c>
      <c r="F34" s="82"/>
      <c r="G34" s="7">
        <f aca="true" t="shared" si="9" ref="G34:G36">D34*F34</f>
        <v>0</v>
      </c>
      <c r="H34" s="7" t="s">
        <v>12</v>
      </c>
      <c r="I34" s="19"/>
    </row>
    <row r="35" spans="2:9" ht="15">
      <c r="B35" s="9" t="s">
        <v>115</v>
      </c>
      <c r="C35" s="64" t="s">
        <v>113</v>
      </c>
      <c r="D35" s="58">
        <v>50</v>
      </c>
      <c r="E35" s="59" t="s">
        <v>48</v>
      </c>
      <c r="F35" s="82"/>
      <c r="G35" s="7">
        <f t="shared" si="9"/>
        <v>0</v>
      </c>
      <c r="H35" s="7" t="s">
        <v>12</v>
      </c>
      <c r="I35" s="19"/>
    </row>
    <row r="36" spans="2:9" ht="15">
      <c r="B36" s="9" t="s">
        <v>116</v>
      </c>
      <c r="C36" s="64" t="s">
        <v>114</v>
      </c>
      <c r="D36" s="58">
        <v>4</v>
      </c>
      <c r="E36" s="59" t="s">
        <v>11</v>
      </c>
      <c r="F36" s="82"/>
      <c r="G36" s="7">
        <f t="shared" si="9"/>
        <v>0</v>
      </c>
      <c r="H36" s="7" t="s">
        <v>12</v>
      </c>
      <c r="I36" s="19"/>
    </row>
    <row r="37" spans="2:9" ht="15">
      <c r="B37" s="9" t="s">
        <v>117</v>
      </c>
      <c r="C37" s="54" t="s">
        <v>79</v>
      </c>
      <c r="D37" s="58">
        <f>D9+D10+D11+D12+D13+D15+D14+D16+D17+D18+D19+D20+D21+D22</f>
        <v>273</v>
      </c>
      <c r="E37" s="59" t="s">
        <v>11</v>
      </c>
      <c r="F37" s="82"/>
      <c r="G37" s="7">
        <f t="shared" si="7"/>
        <v>0</v>
      </c>
      <c r="H37" s="7" t="s">
        <v>12</v>
      </c>
      <c r="I37" s="19"/>
    </row>
    <row r="38" spans="2:9" ht="15">
      <c r="B38" s="3"/>
      <c r="C38" s="27"/>
      <c r="D38" s="28"/>
      <c r="E38" s="28"/>
      <c r="F38" s="83"/>
      <c r="G38" s="30"/>
      <c r="H38" s="30"/>
      <c r="I38" s="31"/>
    </row>
    <row r="39" spans="2:9" ht="15">
      <c r="B39" s="2" t="s">
        <v>19</v>
      </c>
      <c r="C39" s="22" t="s">
        <v>20</v>
      </c>
      <c r="D39" s="23"/>
      <c r="E39" s="23"/>
      <c r="F39" s="84"/>
      <c r="G39" s="25"/>
      <c r="H39" s="25"/>
      <c r="I39" s="19"/>
    </row>
    <row r="40" spans="2:9" ht="15">
      <c r="B40" s="4" t="s">
        <v>21</v>
      </c>
      <c r="C40" s="12" t="s">
        <v>51</v>
      </c>
      <c r="D40" s="17">
        <v>249</v>
      </c>
      <c r="E40" s="17" t="s">
        <v>11</v>
      </c>
      <c r="F40" s="85"/>
      <c r="G40" s="18">
        <f aca="true" t="shared" si="10" ref="G40">D40*F40</f>
        <v>0</v>
      </c>
      <c r="H40" s="18" t="s">
        <v>12</v>
      </c>
      <c r="I40" s="19"/>
    </row>
    <row r="41" spans="2:9" ht="15">
      <c r="B41" s="4" t="s">
        <v>22</v>
      </c>
      <c r="C41" s="12" t="s">
        <v>74</v>
      </c>
      <c r="D41" s="17">
        <v>273</v>
      </c>
      <c r="E41" s="17" t="s">
        <v>11</v>
      </c>
      <c r="F41" s="85"/>
      <c r="G41" s="18">
        <f aca="true" t="shared" si="11" ref="G41:G47">D41*F41</f>
        <v>0</v>
      </c>
      <c r="H41" s="18" t="s">
        <v>12</v>
      </c>
      <c r="I41" s="19"/>
    </row>
    <row r="42" spans="2:9" ht="15">
      <c r="B42" s="4" t="s">
        <v>40</v>
      </c>
      <c r="C42" s="12" t="s">
        <v>52</v>
      </c>
      <c r="D42" s="50">
        <v>1476</v>
      </c>
      <c r="E42" s="17" t="s">
        <v>48</v>
      </c>
      <c r="F42" s="82"/>
      <c r="G42" s="18">
        <f t="shared" si="11"/>
        <v>0</v>
      </c>
      <c r="H42" s="7" t="s">
        <v>12</v>
      </c>
      <c r="I42" s="19"/>
    </row>
    <row r="43" spans="2:9" ht="15">
      <c r="B43" s="4" t="s">
        <v>45</v>
      </c>
      <c r="C43" s="12" t="s">
        <v>105</v>
      </c>
      <c r="D43" s="50">
        <f>D29+D30+D31+D32</f>
        <v>32</v>
      </c>
      <c r="E43" s="17" t="s">
        <v>11</v>
      </c>
      <c r="F43" s="82"/>
      <c r="G43" s="18">
        <f aca="true" t="shared" si="12" ref="G43">D43*F43</f>
        <v>0</v>
      </c>
      <c r="H43" s="7" t="s">
        <v>12</v>
      </c>
      <c r="I43" s="19"/>
    </row>
    <row r="44" spans="2:9" ht="15">
      <c r="B44" s="4" t="s">
        <v>53</v>
      </c>
      <c r="C44" s="65" t="s">
        <v>118</v>
      </c>
      <c r="D44" s="50">
        <v>4</v>
      </c>
      <c r="E44" s="17" t="s">
        <v>11</v>
      </c>
      <c r="F44" s="82"/>
      <c r="G44" s="18">
        <f aca="true" t="shared" si="13" ref="G44:G46">D44*F44</f>
        <v>0</v>
      </c>
      <c r="H44" s="7" t="s">
        <v>12</v>
      </c>
      <c r="I44" s="19"/>
    </row>
    <row r="45" spans="2:9" ht="15">
      <c r="B45" s="4" t="s">
        <v>54</v>
      </c>
      <c r="C45" s="65" t="s">
        <v>119</v>
      </c>
      <c r="D45" s="50">
        <v>50</v>
      </c>
      <c r="E45" s="17" t="s">
        <v>48</v>
      </c>
      <c r="F45" s="82"/>
      <c r="G45" s="18">
        <f t="shared" si="13"/>
        <v>0</v>
      </c>
      <c r="H45" s="7" t="s">
        <v>12</v>
      </c>
      <c r="I45" s="19"/>
    </row>
    <row r="46" spans="2:9" ht="15">
      <c r="B46" s="4" t="s">
        <v>121</v>
      </c>
      <c r="C46" s="65" t="s">
        <v>120</v>
      </c>
      <c r="D46" s="50">
        <v>2</v>
      </c>
      <c r="E46" s="17" t="s">
        <v>11</v>
      </c>
      <c r="F46" s="82"/>
      <c r="G46" s="18">
        <f t="shared" si="13"/>
        <v>0</v>
      </c>
      <c r="H46" s="7" t="s">
        <v>12</v>
      </c>
      <c r="I46" s="19"/>
    </row>
    <row r="47" spans="2:9" ht="51">
      <c r="B47" s="4" t="s">
        <v>122</v>
      </c>
      <c r="C47" s="11" t="s">
        <v>87</v>
      </c>
      <c r="D47" s="50">
        <f>D24</f>
        <v>35</v>
      </c>
      <c r="E47" s="17" t="s">
        <v>11</v>
      </c>
      <c r="F47" s="85"/>
      <c r="G47" s="18">
        <f t="shared" si="11"/>
        <v>0</v>
      </c>
      <c r="H47" s="18" t="s">
        <v>12</v>
      </c>
      <c r="I47" s="19"/>
    </row>
    <row r="48" spans="2:9" ht="51">
      <c r="B48" s="4" t="s">
        <v>123</v>
      </c>
      <c r="C48" s="11" t="s">
        <v>88</v>
      </c>
      <c r="D48" s="50">
        <f>D26</f>
        <v>15</v>
      </c>
      <c r="E48" s="17" t="s">
        <v>11</v>
      </c>
      <c r="F48" s="85"/>
      <c r="G48" s="18">
        <f aca="true" t="shared" si="14" ref="G48">D48*F48</f>
        <v>0</v>
      </c>
      <c r="H48" s="18" t="s">
        <v>12</v>
      </c>
      <c r="I48" s="19"/>
    </row>
    <row r="49" spans="2:9" ht="15">
      <c r="B49" s="3"/>
      <c r="C49" s="27"/>
      <c r="D49" s="28"/>
      <c r="E49" s="28"/>
      <c r="F49" s="86"/>
      <c r="G49" s="30"/>
      <c r="H49" s="30"/>
      <c r="I49" s="31"/>
    </row>
    <row r="50" spans="2:9" ht="15">
      <c r="B50" s="2" t="s">
        <v>23</v>
      </c>
      <c r="C50" s="22" t="s">
        <v>24</v>
      </c>
      <c r="D50" s="23"/>
      <c r="E50" s="23"/>
      <c r="F50" s="87"/>
      <c r="G50" s="25"/>
      <c r="H50" s="25"/>
      <c r="I50" s="19"/>
    </row>
    <row r="51" spans="2:9" ht="15">
      <c r="B51" s="4" t="s">
        <v>25</v>
      </c>
      <c r="C51" s="12" t="s">
        <v>39</v>
      </c>
      <c r="D51" s="17">
        <f>D41</f>
        <v>273</v>
      </c>
      <c r="E51" s="17" t="s">
        <v>27</v>
      </c>
      <c r="F51" s="88"/>
      <c r="G51" s="18">
        <f aca="true" t="shared" si="15" ref="G51:G53">D51*F51</f>
        <v>0</v>
      </c>
      <c r="H51" s="18" t="s">
        <v>12</v>
      </c>
      <c r="I51" s="19"/>
    </row>
    <row r="52" spans="2:9" ht="15">
      <c r="B52" s="4" t="s">
        <v>26</v>
      </c>
      <c r="C52" s="12" t="s">
        <v>46</v>
      </c>
      <c r="D52" s="17">
        <v>249</v>
      </c>
      <c r="E52" s="17" t="s">
        <v>11</v>
      </c>
      <c r="F52" s="88"/>
      <c r="G52" s="18">
        <f t="shared" si="15"/>
        <v>0</v>
      </c>
      <c r="H52" s="18" t="s">
        <v>12</v>
      </c>
      <c r="I52" s="19"/>
    </row>
    <row r="53" spans="2:9" ht="15">
      <c r="B53" s="4" t="s">
        <v>42</v>
      </c>
      <c r="C53" s="12" t="s">
        <v>66</v>
      </c>
      <c r="D53" s="17">
        <v>1</v>
      </c>
      <c r="E53" s="17" t="s">
        <v>18</v>
      </c>
      <c r="F53" s="88"/>
      <c r="G53" s="18">
        <f t="shared" si="15"/>
        <v>0</v>
      </c>
      <c r="H53" s="18" t="s">
        <v>12</v>
      </c>
      <c r="I53" s="19"/>
    </row>
    <row r="54" spans="2:9" ht="15">
      <c r="B54" s="4" t="s">
        <v>55</v>
      </c>
      <c r="C54" s="48" t="s">
        <v>59</v>
      </c>
      <c r="D54" s="47">
        <v>1</v>
      </c>
      <c r="E54" s="49" t="s">
        <v>60</v>
      </c>
      <c r="F54" s="88"/>
      <c r="G54" s="18" t="s">
        <v>12</v>
      </c>
      <c r="H54" s="18">
        <f aca="true" t="shared" si="16" ref="H54">D54*F54</f>
        <v>0</v>
      </c>
      <c r="I54" s="19"/>
    </row>
    <row r="55" spans="2:9" ht="15">
      <c r="B55" s="4" t="s">
        <v>58</v>
      </c>
      <c r="C55" s="12" t="s">
        <v>57</v>
      </c>
      <c r="D55" s="17">
        <v>1</v>
      </c>
      <c r="E55" s="17" t="s">
        <v>18</v>
      </c>
      <c r="F55" s="88"/>
      <c r="G55" s="18" t="s">
        <v>12</v>
      </c>
      <c r="H55" s="18">
        <f aca="true" t="shared" si="17" ref="H55">D55*F55</f>
        <v>0</v>
      </c>
      <c r="I55" s="19"/>
    </row>
    <row r="56" spans="2:9" ht="15">
      <c r="B56" s="4" t="s">
        <v>67</v>
      </c>
      <c r="C56" s="48" t="s">
        <v>71</v>
      </c>
      <c r="D56" s="17">
        <v>1</v>
      </c>
      <c r="E56" s="17" t="s">
        <v>18</v>
      </c>
      <c r="F56" s="88"/>
      <c r="G56" s="18">
        <f aca="true" t="shared" si="18" ref="G56:G59">D56*F56</f>
        <v>0</v>
      </c>
      <c r="H56" s="18" t="s">
        <v>12</v>
      </c>
      <c r="I56" s="19"/>
    </row>
    <row r="57" spans="2:9" ht="15">
      <c r="B57" s="4" t="s">
        <v>68</v>
      </c>
      <c r="C57" s="48" t="s">
        <v>72</v>
      </c>
      <c r="D57" s="17">
        <v>1</v>
      </c>
      <c r="E57" s="17" t="s">
        <v>18</v>
      </c>
      <c r="F57" s="88"/>
      <c r="G57" s="18">
        <f t="shared" si="18"/>
        <v>0</v>
      </c>
      <c r="H57" s="18" t="s">
        <v>12</v>
      </c>
      <c r="I57" s="19"/>
    </row>
    <row r="58" spans="2:9" ht="15">
      <c r="B58" s="4" t="s">
        <v>69</v>
      </c>
      <c r="C58" s="48" t="s">
        <v>75</v>
      </c>
      <c r="D58" s="17">
        <v>1</v>
      </c>
      <c r="E58" s="17" t="s">
        <v>18</v>
      </c>
      <c r="F58" s="88"/>
      <c r="G58" s="18">
        <f t="shared" si="18"/>
        <v>0</v>
      </c>
      <c r="H58" s="18" t="s">
        <v>12</v>
      </c>
      <c r="I58" s="19"/>
    </row>
    <row r="59" spans="2:9" ht="15">
      <c r="B59" s="4" t="s">
        <v>70</v>
      </c>
      <c r="C59" s="12" t="s">
        <v>73</v>
      </c>
      <c r="D59" s="17">
        <v>1</v>
      </c>
      <c r="E59" s="17" t="s">
        <v>18</v>
      </c>
      <c r="F59" s="88"/>
      <c r="G59" s="18">
        <f t="shared" si="18"/>
        <v>0</v>
      </c>
      <c r="H59" s="18" t="s">
        <v>12</v>
      </c>
      <c r="I59" s="19"/>
    </row>
    <row r="60" ht="15">
      <c r="E60" s="68"/>
    </row>
    <row r="61" spans="2:9" ht="15">
      <c r="B61" s="2" t="s">
        <v>28</v>
      </c>
      <c r="C61" s="32"/>
      <c r="D61" s="22"/>
      <c r="E61" s="69" t="s">
        <v>126</v>
      </c>
      <c r="F61" s="33"/>
      <c r="G61" s="32">
        <f>SUM(G9:G59)</f>
        <v>0</v>
      </c>
      <c r="H61" s="32">
        <f>SUM(H9:H59)</f>
        <v>0</v>
      </c>
      <c r="I61" s="34"/>
    </row>
    <row r="62" spans="2:9" ht="15">
      <c r="B62" s="3"/>
      <c r="C62" s="35"/>
      <c r="D62" s="28"/>
      <c r="E62" s="70"/>
      <c r="F62" s="29"/>
      <c r="G62" s="30"/>
      <c r="H62" s="30"/>
      <c r="I62" s="31"/>
    </row>
    <row r="63" spans="2:9" ht="13.5" thickBot="1">
      <c r="B63" s="2"/>
      <c r="C63" s="36" t="s">
        <v>29</v>
      </c>
      <c r="D63" s="5"/>
      <c r="E63" s="71" t="s">
        <v>30</v>
      </c>
      <c r="F63" s="37"/>
      <c r="G63" s="5"/>
      <c r="H63" s="56"/>
      <c r="I63" s="38"/>
    </row>
    <row r="64" spans="2:9" ht="13.5" thickBot="1">
      <c r="B64" s="4" t="s">
        <v>31</v>
      </c>
      <c r="C64" s="39" t="s">
        <v>32</v>
      </c>
      <c r="D64" s="17"/>
      <c r="E64" s="72" t="s">
        <v>127</v>
      </c>
      <c r="F64" s="13"/>
      <c r="G64" s="55">
        <f>H64-F64</f>
        <v>0</v>
      </c>
      <c r="H64" s="57"/>
      <c r="I64" s="38"/>
    </row>
    <row r="65" spans="2:9" ht="13.5" thickBot="1">
      <c r="B65" s="4" t="s">
        <v>33</v>
      </c>
      <c r="C65" s="39" t="s">
        <v>34</v>
      </c>
      <c r="D65" s="39"/>
      <c r="E65" s="73" t="s">
        <v>127</v>
      </c>
      <c r="F65" s="40"/>
      <c r="G65" s="55">
        <f>H65-F65</f>
        <v>0</v>
      </c>
      <c r="H65" s="57"/>
      <c r="I65" s="38"/>
    </row>
    <row r="66" spans="2:9" ht="15">
      <c r="B66" s="4" t="s">
        <v>35</v>
      </c>
      <c r="C66" s="39" t="s">
        <v>36</v>
      </c>
      <c r="D66" s="39"/>
      <c r="E66" s="73" t="s">
        <v>127</v>
      </c>
      <c r="F66" s="40"/>
      <c r="G66" s="18">
        <f>H66-F66</f>
        <v>0</v>
      </c>
      <c r="H66" s="7"/>
      <c r="I66" s="38"/>
    </row>
    <row r="67" spans="2:9" ht="15">
      <c r="B67" s="3"/>
      <c r="C67" s="41"/>
      <c r="D67" s="28"/>
      <c r="E67" s="28"/>
      <c r="F67" s="29"/>
      <c r="G67" s="30"/>
      <c r="H67" s="30"/>
      <c r="I67" s="31"/>
    </row>
    <row r="68" spans="2:9" ht="13.5" thickBot="1">
      <c r="B68" s="6" t="s">
        <v>37</v>
      </c>
      <c r="C68" s="42"/>
      <c r="D68" s="43"/>
      <c r="E68" s="43"/>
      <c r="F68" s="44" t="s">
        <v>38</v>
      </c>
      <c r="G68" s="77"/>
      <c r="H68" s="77"/>
      <c r="I68" s="45"/>
    </row>
    <row r="70" ht="15">
      <c r="F70" s="46"/>
    </row>
    <row r="73" ht="15">
      <c r="F73" s="14"/>
    </row>
  </sheetData>
  <mergeCells count="10">
    <mergeCell ref="A3:H3"/>
    <mergeCell ref="A4:H4"/>
    <mergeCell ref="D5:E5"/>
    <mergeCell ref="G68:H68"/>
    <mergeCell ref="B5:C5"/>
    <mergeCell ref="B6:B7"/>
    <mergeCell ref="C6:C7"/>
    <mergeCell ref="D6:D7"/>
    <mergeCell ref="E6:E7"/>
    <mergeCell ref="F6:H6"/>
  </mergeCells>
  <printOptions/>
  <pageMargins left="0.7" right="0.7" top="0.75" bottom="0.75" header="0.3" footer="0.3"/>
  <pageSetup fitToHeight="1" fitToWidth="1" horizontalDpi="600" verticalDpi="600" orientation="portrait" paperSize="8" scale="98" r:id="rId1"/>
  <ignoredErrors>
    <ignoredError sqref="B3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2022-09-20T05:24:35Z</dcterms:modified>
  <cp:category/>
  <cp:version/>
  <cp:contentType/>
  <cp:contentStatus/>
</cp:coreProperties>
</file>