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ospisilM\Documents\2023\"/>
    </mc:Choice>
  </mc:AlternateContent>
  <bookViews>
    <workbookView xWindow="0" yWindow="0" windowWidth="0" windowHeight="0"/>
  </bookViews>
  <sheets>
    <sheet name="Rekapitulace stavby" sheetId="1" r:id="rId1"/>
    <sheet name="1-1 - Údržbové práce na m..." sheetId="2" r:id="rId2"/>
    <sheet name="2-1 - Údržbové práce na m..." sheetId="3" r:id="rId3"/>
    <sheet name="3-1 - Vedlejší rozpočtové..." sheetId="4" r:id="rId4"/>
    <sheet name="Pokyny pro vyplnění" sheetId="5" r:id="rId5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'1-1 - Údržbové práce na m...'!$C$95:$K$857</definedName>
    <definedName name="_xlnm.Print_Area" localSheetId="1">'1-1 - Údržbové práce na m...'!$C$4:$J$41,'1-1 - Údržbové práce na m...'!$C$47:$J$75,'1-1 - Údržbové práce na m...'!$C$81:$K$857</definedName>
    <definedName name="_xlnm.Print_Titles" localSheetId="1">'1-1 - Údržbové práce na m...'!$95:$95</definedName>
    <definedName name="_xlnm._FilterDatabase" localSheetId="2" hidden="1">'2-1 - Údržbové práce na m...'!$C$89:$K$413</definedName>
    <definedName name="_xlnm.Print_Area" localSheetId="2">'2-1 - Údržbové práce na m...'!$C$4:$J$41,'2-1 - Údržbové práce na m...'!$C$47:$J$69,'2-1 - Údržbové práce na m...'!$C$75:$K$413</definedName>
    <definedName name="_xlnm.Print_Titles" localSheetId="2">'2-1 - Údržbové práce na m...'!$89:$89</definedName>
    <definedName name="_xlnm._FilterDatabase" localSheetId="3" hidden="1">'3-1 - Vedlejší rozpočtové...'!$C$88:$K$143</definedName>
    <definedName name="_xlnm.Print_Area" localSheetId="3">'3-1 - Vedlejší rozpočtové...'!$C$4:$J$41,'3-1 - Vedlejší rozpočtové...'!$C$47:$J$68,'3-1 - Vedlejší rozpočtové...'!$C$74:$K$143</definedName>
    <definedName name="_xlnm.Print_Titles" localSheetId="3">'3-1 - Vedlejší rozpočtové...'!$88:$88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9"/>
  <c r="J38"/>
  <c i="1" r="AY60"/>
  <c i="4" r="J37"/>
  <c i="1" r="AX60"/>
  <c i="4"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T91"/>
  <c r="R92"/>
  <c r="R91"/>
  <c r="P92"/>
  <c r="P91"/>
  <c r="J86"/>
  <c r="J85"/>
  <c r="F85"/>
  <c r="F83"/>
  <c r="E81"/>
  <c r="J59"/>
  <c r="J58"/>
  <c r="F58"/>
  <c r="F56"/>
  <c r="E54"/>
  <c r="J20"/>
  <c r="E20"/>
  <c r="F59"/>
  <c r="J19"/>
  <c r="J14"/>
  <c r="J56"/>
  <c r="E7"/>
  <c r="E50"/>
  <c i="3" r="J39"/>
  <c r="J38"/>
  <c i="1" r="AY58"/>
  <c i="3" r="J37"/>
  <c i="1" r="AX58"/>
  <c i="3" r="BI410"/>
  <c r="BH410"/>
  <c r="BG410"/>
  <c r="BF410"/>
  <c r="T410"/>
  <c r="R410"/>
  <c r="P410"/>
  <c r="BI394"/>
  <c r="BH394"/>
  <c r="BG394"/>
  <c r="BF394"/>
  <c r="T394"/>
  <c r="R394"/>
  <c r="P394"/>
  <c r="BI378"/>
  <c r="BH378"/>
  <c r="BG378"/>
  <c r="BF378"/>
  <c r="T378"/>
  <c r="R378"/>
  <c r="P378"/>
  <c r="BI372"/>
  <c r="BH372"/>
  <c r="BG372"/>
  <c r="BF372"/>
  <c r="T372"/>
  <c r="R372"/>
  <c r="P372"/>
  <c r="BI353"/>
  <c r="BH353"/>
  <c r="BG353"/>
  <c r="BF353"/>
  <c r="T353"/>
  <c r="R353"/>
  <c r="P353"/>
  <c r="BI334"/>
  <c r="BH334"/>
  <c r="BG334"/>
  <c r="BF334"/>
  <c r="T334"/>
  <c r="R334"/>
  <c r="P334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296"/>
  <c r="BH296"/>
  <c r="BG296"/>
  <c r="BF296"/>
  <c r="T296"/>
  <c r="R296"/>
  <c r="P296"/>
  <c r="BI289"/>
  <c r="BH289"/>
  <c r="BG289"/>
  <c r="BF289"/>
  <c r="T289"/>
  <c r="R289"/>
  <c r="P289"/>
  <c r="BI282"/>
  <c r="BH282"/>
  <c r="BG282"/>
  <c r="BF282"/>
  <c r="T282"/>
  <c r="R282"/>
  <c r="P282"/>
  <c r="BI275"/>
  <c r="BH275"/>
  <c r="BG275"/>
  <c r="BF275"/>
  <c r="T275"/>
  <c r="R275"/>
  <c r="P275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11"/>
  <c r="BH211"/>
  <c r="BG211"/>
  <c r="BF211"/>
  <c r="T211"/>
  <c r="R211"/>
  <c r="P211"/>
  <c r="BI187"/>
  <c r="BH187"/>
  <c r="BG187"/>
  <c r="BF187"/>
  <c r="T187"/>
  <c r="R187"/>
  <c r="P187"/>
  <c r="BI163"/>
  <c r="BH163"/>
  <c r="BG163"/>
  <c r="BF163"/>
  <c r="T163"/>
  <c r="R163"/>
  <c r="P16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11"/>
  <c r="BH111"/>
  <c r="BG111"/>
  <c r="BF111"/>
  <c r="T111"/>
  <c r="R111"/>
  <c r="P111"/>
  <c r="BI107"/>
  <c r="BH107"/>
  <c r="BG107"/>
  <c r="BF107"/>
  <c r="T107"/>
  <c r="R107"/>
  <c r="P107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2" r="J39"/>
  <c r="J38"/>
  <c i="1" r="AY56"/>
  <c i="2" r="J37"/>
  <c i="1" r="AX56"/>
  <c i="2" r="BI843"/>
  <c r="BH843"/>
  <c r="BG843"/>
  <c r="BF843"/>
  <c r="T843"/>
  <c r="T827"/>
  <c r="R843"/>
  <c r="R827"/>
  <c r="P843"/>
  <c r="P827"/>
  <c r="BI828"/>
  <c r="BH828"/>
  <c r="BG828"/>
  <c r="BF828"/>
  <c r="T828"/>
  <c r="R828"/>
  <c r="P828"/>
  <c r="BI823"/>
  <c r="BH823"/>
  <c r="BG823"/>
  <c r="BF823"/>
  <c r="T823"/>
  <c r="R823"/>
  <c r="P823"/>
  <c r="BI811"/>
  <c r="BH811"/>
  <c r="BG811"/>
  <c r="BF811"/>
  <c r="T811"/>
  <c r="R811"/>
  <c r="P811"/>
  <c r="BI799"/>
  <c r="BH799"/>
  <c r="BG799"/>
  <c r="BF799"/>
  <c r="T799"/>
  <c r="R799"/>
  <c r="P799"/>
  <c r="BI786"/>
  <c r="BH786"/>
  <c r="BG786"/>
  <c r="BF786"/>
  <c r="T786"/>
  <c r="R786"/>
  <c r="P786"/>
  <c r="BI772"/>
  <c r="BH772"/>
  <c r="BG772"/>
  <c r="BF772"/>
  <c r="T772"/>
  <c r="R772"/>
  <c r="P772"/>
  <c r="BI760"/>
  <c r="BH760"/>
  <c r="BG760"/>
  <c r="BF760"/>
  <c r="T760"/>
  <c r="R760"/>
  <c r="P760"/>
  <c r="BI747"/>
  <c r="BH747"/>
  <c r="BG747"/>
  <c r="BF747"/>
  <c r="T747"/>
  <c r="R747"/>
  <c r="P747"/>
  <c r="BI735"/>
  <c r="BH735"/>
  <c r="BG735"/>
  <c r="BF735"/>
  <c r="T735"/>
  <c r="R735"/>
  <c r="P735"/>
  <c r="BI722"/>
  <c r="BH722"/>
  <c r="BG722"/>
  <c r="BF722"/>
  <c r="T722"/>
  <c r="R722"/>
  <c r="P722"/>
  <c r="BI717"/>
  <c r="BH717"/>
  <c r="BG717"/>
  <c r="BF717"/>
  <c r="T717"/>
  <c r="R717"/>
  <c r="P717"/>
  <c r="BI708"/>
  <c r="BH708"/>
  <c r="BG708"/>
  <c r="BF708"/>
  <c r="T708"/>
  <c r="R708"/>
  <c r="P708"/>
  <c r="BI705"/>
  <c r="BH705"/>
  <c r="BG705"/>
  <c r="BF705"/>
  <c r="T705"/>
  <c r="R705"/>
  <c r="P70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582"/>
  <c r="BH582"/>
  <c r="BG582"/>
  <c r="BF582"/>
  <c r="T582"/>
  <c r="R582"/>
  <c r="P582"/>
  <c r="BI579"/>
  <c r="BH579"/>
  <c r="BG579"/>
  <c r="BF579"/>
  <c r="T579"/>
  <c r="R579"/>
  <c r="P579"/>
  <c r="BI572"/>
  <c r="BH572"/>
  <c r="BG572"/>
  <c r="BF572"/>
  <c r="T572"/>
  <c r="R572"/>
  <c r="P572"/>
  <c r="BI565"/>
  <c r="BH565"/>
  <c r="BG565"/>
  <c r="BF565"/>
  <c r="T565"/>
  <c r="R565"/>
  <c r="P565"/>
  <c r="BI560"/>
  <c r="BH560"/>
  <c r="BG560"/>
  <c r="BF560"/>
  <c r="T560"/>
  <c r="R560"/>
  <c r="P560"/>
  <c r="BI552"/>
  <c r="BH552"/>
  <c r="BG552"/>
  <c r="BF552"/>
  <c r="T552"/>
  <c r="R552"/>
  <c r="P552"/>
  <c r="BI547"/>
  <c r="BH547"/>
  <c r="BG547"/>
  <c r="BF547"/>
  <c r="T547"/>
  <c r="R547"/>
  <c r="P547"/>
  <c r="BI531"/>
  <c r="BH531"/>
  <c r="BG531"/>
  <c r="BF531"/>
  <c r="T531"/>
  <c r="T518"/>
  <c r="R531"/>
  <c r="R518"/>
  <c r="P531"/>
  <c r="P518"/>
  <c r="BI519"/>
  <c r="BH519"/>
  <c r="BG519"/>
  <c r="BF519"/>
  <c r="T519"/>
  <c r="R519"/>
  <c r="P519"/>
  <c r="BI513"/>
  <c r="BH513"/>
  <c r="BG513"/>
  <c r="BF513"/>
  <c r="T513"/>
  <c r="R513"/>
  <c r="P513"/>
  <c r="BI507"/>
  <c r="BH507"/>
  <c r="BG507"/>
  <c r="BF507"/>
  <c r="T507"/>
  <c r="R507"/>
  <c r="P507"/>
  <c r="BI498"/>
  <c r="BH498"/>
  <c r="BG498"/>
  <c r="BF498"/>
  <c r="T498"/>
  <c r="R498"/>
  <c r="P498"/>
  <c r="BI489"/>
  <c r="BH489"/>
  <c r="BG489"/>
  <c r="BF489"/>
  <c r="T489"/>
  <c r="R489"/>
  <c r="P489"/>
  <c r="BI479"/>
  <c r="BH479"/>
  <c r="BG479"/>
  <c r="BF479"/>
  <c r="T479"/>
  <c r="R479"/>
  <c r="P479"/>
  <c r="BI471"/>
  <c r="BH471"/>
  <c r="BG471"/>
  <c r="BF471"/>
  <c r="T471"/>
  <c r="R471"/>
  <c r="P471"/>
  <c r="BI464"/>
  <c r="BH464"/>
  <c r="BG464"/>
  <c r="BF464"/>
  <c r="T464"/>
  <c r="R464"/>
  <c r="P464"/>
  <c r="BI462"/>
  <c r="BH462"/>
  <c r="BG462"/>
  <c r="BF462"/>
  <c r="T462"/>
  <c r="R462"/>
  <c r="P462"/>
  <c r="BI443"/>
  <c r="BH443"/>
  <c r="BG443"/>
  <c r="BF443"/>
  <c r="T443"/>
  <c r="R443"/>
  <c r="P443"/>
  <c r="BI424"/>
  <c r="BH424"/>
  <c r="BG424"/>
  <c r="BF424"/>
  <c r="T424"/>
  <c r="R424"/>
  <c r="P424"/>
  <c r="BI416"/>
  <c r="BH416"/>
  <c r="BG416"/>
  <c r="BF416"/>
  <c r="T416"/>
  <c r="R416"/>
  <c r="P416"/>
  <c r="BI408"/>
  <c r="BH408"/>
  <c r="BG408"/>
  <c r="BF408"/>
  <c r="T408"/>
  <c r="R408"/>
  <c r="P408"/>
  <c r="BI404"/>
  <c r="BH404"/>
  <c r="BG404"/>
  <c r="BF404"/>
  <c r="T404"/>
  <c r="R404"/>
  <c r="P404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30"/>
  <c r="BH330"/>
  <c r="BG330"/>
  <c r="BF330"/>
  <c r="T330"/>
  <c r="R330"/>
  <c r="P330"/>
  <c r="BI296"/>
  <c r="BH296"/>
  <c r="BG296"/>
  <c r="BF296"/>
  <c r="T296"/>
  <c r="R296"/>
  <c r="P296"/>
  <c r="BI285"/>
  <c r="BH285"/>
  <c r="BG285"/>
  <c r="BF285"/>
  <c r="T285"/>
  <c r="R285"/>
  <c r="P285"/>
  <c r="BI274"/>
  <c r="BH274"/>
  <c r="BG274"/>
  <c r="BF274"/>
  <c r="T274"/>
  <c r="R274"/>
  <c r="P274"/>
  <c r="BI240"/>
  <c r="BH240"/>
  <c r="BG240"/>
  <c r="BF240"/>
  <c r="T240"/>
  <c r="R240"/>
  <c r="P240"/>
  <c r="BI206"/>
  <c r="BH206"/>
  <c r="BG206"/>
  <c r="BF206"/>
  <c r="T206"/>
  <c r="R206"/>
  <c r="P206"/>
  <c r="BI195"/>
  <c r="BH195"/>
  <c r="BG195"/>
  <c r="BF195"/>
  <c r="T195"/>
  <c r="R195"/>
  <c r="P195"/>
  <c r="BI184"/>
  <c r="BH184"/>
  <c r="BG184"/>
  <c r="BF184"/>
  <c r="T184"/>
  <c r="R184"/>
  <c r="P184"/>
  <c r="BI172"/>
  <c r="BH172"/>
  <c r="BG172"/>
  <c r="BF172"/>
  <c r="T172"/>
  <c r="T171"/>
  <c r="R172"/>
  <c r="R171"/>
  <c r="P172"/>
  <c r="P171"/>
  <c r="BI166"/>
  <c r="BH166"/>
  <c r="BG166"/>
  <c r="BF166"/>
  <c r="T166"/>
  <c r="R166"/>
  <c r="P166"/>
  <c r="BI161"/>
  <c r="BH161"/>
  <c r="BG161"/>
  <c r="BF161"/>
  <c r="T161"/>
  <c r="R161"/>
  <c r="P161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0"/>
  <c r="BH120"/>
  <c r="BG120"/>
  <c r="BF120"/>
  <c r="T120"/>
  <c r="R120"/>
  <c r="P120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1" r="L50"/>
  <c r="AM50"/>
  <c r="AM49"/>
  <c r="L49"/>
  <c r="AM47"/>
  <c r="L47"/>
  <c r="L45"/>
  <c r="L44"/>
  <c i="2" r="F39"/>
  <c r="BK146"/>
  <c r="J649"/>
  <c r="J547"/>
  <c r="BK137"/>
  <c r="BK689"/>
  <c r="J609"/>
  <c r="BK274"/>
  <c r="F38"/>
  <c r="J274"/>
  <c r="BK735"/>
  <c r="BK424"/>
  <c r="J104"/>
  <c r="BK649"/>
  <c r="BK531"/>
  <c r="J330"/>
  <c r="J109"/>
  <c r="BK705"/>
  <c r="J606"/>
  <c r="J462"/>
  <c r="J99"/>
  <c r="J689"/>
  <c r="J626"/>
  <c r="J531"/>
  <c r="BK398"/>
  <c r="BK104"/>
  <c r="J735"/>
  <c r="J646"/>
  <c r="BK547"/>
  <c r="BK443"/>
  <c r="J364"/>
  <c r="BK142"/>
  <c i="3" r="BK372"/>
  <c r="BK319"/>
  <c r="J111"/>
  <c r="J93"/>
  <c r="J211"/>
  <c r="BK98"/>
  <c r="BK93"/>
  <c i="4" r="J105"/>
  <c r="J123"/>
  <c r="BK117"/>
  <c r="BK123"/>
  <c i="2" r="BK786"/>
  <c r="J705"/>
  <c r="BK629"/>
  <c r="J560"/>
  <c r="BK416"/>
  <c r="BK206"/>
  <c i="1" r="AS59"/>
  <c i="3" r="BK107"/>
  <c r="BK296"/>
  <c r="J131"/>
  <c r="BK244"/>
  <c r="J187"/>
  <c r="BK131"/>
  <c r="J378"/>
  <c i="4" r="J114"/>
  <c r="J99"/>
  <c r="BK92"/>
  <c r="J117"/>
  <c i="2" r="BK760"/>
  <c r="J666"/>
  <c r="J582"/>
  <c r="J498"/>
  <c r="J443"/>
  <c r="J393"/>
  <c r="BK195"/>
  <c r="BK120"/>
  <c i="3" r="J275"/>
  <c r="J353"/>
  <c r="J107"/>
  <c r="BK313"/>
  <c r="BK163"/>
  <c r="BK307"/>
  <c i="4" r="BK111"/>
  <c r="BK105"/>
  <c r="BK114"/>
  <c i="2" r="J131"/>
  <c r="BK717"/>
  <c r="BK565"/>
  <c r="J369"/>
  <c r="J786"/>
  <c r="BK579"/>
  <c r="BK479"/>
  <c r="J375"/>
  <c r="J823"/>
  <c r="BK652"/>
  <c r="BK552"/>
  <c r="BK404"/>
  <c r="J195"/>
  <c r="J843"/>
  <c r="J708"/>
  <c r="BK646"/>
  <c r="J513"/>
  <c r="BK369"/>
  <c r="J142"/>
  <c r="BK828"/>
  <c r="J692"/>
  <c r="J612"/>
  <c r="J479"/>
  <c r="J416"/>
  <c r="J240"/>
  <c r="BK109"/>
  <c i="3" r="J372"/>
  <c r="BK275"/>
  <c r="J289"/>
  <c r="J282"/>
  <c r="J296"/>
  <c r="J410"/>
  <c i="4" r="BK126"/>
  <c r="J96"/>
  <c r="BK138"/>
  <c r="J92"/>
  <c i="2" r="J828"/>
  <c r="J722"/>
  <c r="J652"/>
  <c r="BK572"/>
  <c r="J489"/>
  <c r="BK384"/>
  <c r="BK166"/>
  <c r="J120"/>
  <c i="3" r="J313"/>
  <c r="BK257"/>
  <c r="J319"/>
  <c r="J307"/>
  <c r="BK378"/>
  <c r="BK410"/>
  <c r="J139"/>
  <c i="4" r="J108"/>
  <c r="J102"/>
  <c r="BK99"/>
  <c i="2" r="BK843"/>
  <c r="BK708"/>
  <c r="J632"/>
  <c r="J552"/>
  <c r="J471"/>
  <c r="BK364"/>
  <c r="BK172"/>
  <c i="1" r="AS57"/>
  <c i="3" r="BK334"/>
  <c r="BK282"/>
  <c r="BK187"/>
  <c r="J334"/>
  <c r="BK135"/>
  <c i="4" r="J138"/>
  <c r="J129"/>
  <c r="BK96"/>
  <c r="BK120"/>
  <c i="2" r="BK692"/>
  <c r="J404"/>
  <c r="BK823"/>
  <c r="J669"/>
  <c r="BK507"/>
  <c r="J398"/>
  <c r="J137"/>
  <c r="BK722"/>
  <c r="J572"/>
  <c r="BK330"/>
  <c r="BK131"/>
  <c r="BK747"/>
  <c r="BK582"/>
  <c r="BK471"/>
  <c r="J296"/>
  <c r="J166"/>
  <c r="J799"/>
  <c r="BK669"/>
  <c r="J579"/>
  <c r="BK498"/>
  <c r="J384"/>
  <c r="J184"/>
  <c i="1" r="AS55"/>
  <c i="3" r="J135"/>
  <c r="BK263"/>
  <c r="BK250"/>
  <c r="J98"/>
  <c r="BK139"/>
  <c r="J163"/>
  <c i="4" r="BK135"/>
  <c r="J120"/>
  <c r="BK108"/>
  <c r="J111"/>
  <c i="2" r="J760"/>
  <c r="BK672"/>
  <c r="BK609"/>
  <c r="BK519"/>
  <c r="J464"/>
  <c r="BK296"/>
  <c r="J146"/>
  <c i="3" r="BK353"/>
  <c r="BK289"/>
  <c r="BK238"/>
  <c r="J257"/>
  <c r="BK269"/>
  <c r="J244"/>
  <c r="J394"/>
  <c i="4" r="J141"/>
  <c r="J135"/>
  <c r="J126"/>
  <c r="BK129"/>
  <c i="2" r="J811"/>
  <c r="BK686"/>
  <c r="BK612"/>
  <c r="BK513"/>
  <c r="J408"/>
  <c r="BK285"/>
  <c r="BK152"/>
  <c i="3" r="J238"/>
  <c r="J263"/>
  <c r="BK211"/>
  <c r="J269"/>
  <c r="J250"/>
  <c r="BK111"/>
  <c r="BK394"/>
  <c i="4" r="BK141"/>
  <c r="BK102"/>
  <c r="J132"/>
  <c r="BK132"/>
  <c i="2" r="J172"/>
  <c r="BK772"/>
  <c r="BK606"/>
  <c r="BK393"/>
  <c r="F36"/>
  <c r="BK99"/>
  <c r="J672"/>
  <c r="BK464"/>
  <c r="BK161"/>
  <c r="J717"/>
  <c r="BK632"/>
  <c r="BK462"/>
  <c r="J161"/>
  <c r="J686"/>
  <c r="J519"/>
  <c r="J285"/>
  <c r="J36"/>
  <c r="BK811"/>
  <c r="BK626"/>
  <c r="J507"/>
  <c r="BK240"/>
  <c r="J747"/>
  <c r="J565"/>
  <c r="BK408"/>
  <c r="BK184"/>
  <c r="J772"/>
  <c r="J629"/>
  <c r="BK489"/>
  <c r="BK375"/>
  <c r="J152"/>
  <c r="BK799"/>
  <c r="BK666"/>
  <c r="BK560"/>
  <c r="J424"/>
  <c r="J206"/>
  <c r="F37"/>
  <c i="4" l="1" r="P95"/>
  <c r="R95"/>
  <c i="2" r="P98"/>
  <c r="R374"/>
  <c r="T478"/>
  <c r="BK721"/>
  <c r="J721"/>
  <c r="J73"/>
  <c i="3" r="BK92"/>
  <c r="J92"/>
  <c r="J65"/>
  <c r="BK237"/>
  <c r="J237"/>
  <c r="J66"/>
  <c r="P333"/>
  <c i="2" r="R183"/>
  <c r="BK478"/>
  <c r="J478"/>
  <c r="J69"/>
  <c r="P721"/>
  <c r="P720"/>
  <c r="BK98"/>
  <c r="J98"/>
  <c r="J65"/>
  <c r="P374"/>
  <c r="P478"/>
  <c r="T721"/>
  <c r="T720"/>
  <c r="P183"/>
  <c r="T546"/>
  <c i="3" r="P92"/>
  <c r="T237"/>
  <c r="R333"/>
  <c i="4" r="BK128"/>
  <c r="J128"/>
  <c r="J67"/>
  <c i="2" r="BK183"/>
  <c r="J183"/>
  <c r="J67"/>
  <c r="R546"/>
  <c i="3" r="R92"/>
  <c r="P237"/>
  <c r="R256"/>
  <c i="4" r="T95"/>
  <c i="2" r="T98"/>
  <c r="BK374"/>
  <c r="J374"/>
  <c r="J68"/>
  <c r="BK546"/>
  <c r="J546"/>
  <c r="J71"/>
  <c i="3" r="T92"/>
  <c r="R237"/>
  <c r="T333"/>
  <c i="4" r="P128"/>
  <c r="P90"/>
  <c r="P89"/>
  <c i="1" r="AU60"/>
  <c i="2" r="R98"/>
  <c r="R97"/>
  <c r="T374"/>
  <c r="R478"/>
  <c r="R721"/>
  <c r="R720"/>
  <c i="3" r="P256"/>
  <c r="BK333"/>
  <c r="J333"/>
  <c r="J68"/>
  <c i="4" r="R128"/>
  <c r="R90"/>
  <c r="R89"/>
  <c i="2" r="T183"/>
  <c r="P546"/>
  <c i="3" r="BK256"/>
  <c r="J256"/>
  <c r="J67"/>
  <c r="T256"/>
  <c i="4" r="BK95"/>
  <c r="J95"/>
  <c r="J66"/>
  <c r="T128"/>
  <c i="2" r="BK518"/>
  <c r="J518"/>
  <c r="J70"/>
  <c r="BK171"/>
  <c r="J171"/>
  <c r="J66"/>
  <c i="4" r="BK91"/>
  <c r="J91"/>
  <c r="J65"/>
  <c i="2" r="BK827"/>
  <c r="J827"/>
  <c r="J74"/>
  <c i="4" r="BE92"/>
  <c r="BE96"/>
  <c r="BE105"/>
  <c r="BE138"/>
  <c r="E77"/>
  <c r="BE111"/>
  <c r="BE120"/>
  <c r="BE126"/>
  <c r="J83"/>
  <c r="BE114"/>
  <c r="BE135"/>
  <c r="BE108"/>
  <c r="BE141"/>
  <c i="3" r="BK91"/>
  <c r="BK90"/>
  <c r="J90"/>
  <c i="4" r="F86"/>
  <c r="BE129"/>
  <c r="BE99"/>
  <c r="BE123"/>
  <c r="BE132"/>
  <c r="BE102"/>
  <c r="BE117"/>
  <c i="3" r="E50"/>
  <c r="BE98"/>
  <c r="BE131"/>
  <c r="BE211"/>
  <c r="BE238"/>
  <c r="BE319"/>
  <c r="BE334"/>
  <c r="BE394"/>
  <c r="BE410"/>
  <c i="2" r="BK720"/>
  <c r="J720"/>
  <c r="J72"/>
  <c i="3" r="J84"/>
  <c r="BE263"/>
  <c r="BE275"/>
  <c i="2" r="BK97"/>
  <c r="J97"/>
  <c r="J64"/>
  <c i="3" r="BE353"/>
  <c r="BE378"/>
  <c r="BE111"/>
  <c r="BE135"/>
  <c r="BE244"/>
  <c r="BE250"/>
  <c r="BE372"/>
  <c r="F59"/>
  <c r="BE139"/>
  <c r="BE163"/>
  <c r="BE187"/>
  <c r="BE257"/>
  <c r="BE269"/>
  <c r="BE282"/>
  <c r="BE296"/>
  <c r="BE93"/>
  <c r="BE107"/>
  <c r="BE289"/>
  <c r="BE307"/>
  <c r="BE313"/>
  <c i="1" r="AW56"/>
  <c r="BA56"/>
  <c r="BB56"/>
  <c r="BC56"/>
  <c i="2" r="E50"/>
  <c r="J56"/>
  <c r="F59"/>
  <c r="BE99"/>
  <c r="BE104"/>
  <c r="BE109"/>
  <c r="BE120"/>
  <c r="BE131"/>
  <c r="BE137"/>
  <c r="BE142"/>
  <c r="BE146"/>
  <c r="BE152"/>
  <c r="BE161"/>
  <c r="BE166"/>
  <c r="BE172"/>
  <c r="BE184"/>
  <c r="BE195"/>
  <c r="BE206"/>
  <c r="BE240"/>
  <c r="BE274"/>
  <c r="BE285"/>
  <c r="BE296"/>
  <c r="BE330"/>
  <c r="BE364"/>
  <c r="BE369"/>
  <c r="BE375"/>
  <c r="BE384"/>
  <c r="BE393"/>
  <c r="BE398"/>
  <c r="BE404"/>
  <c r="BE408"/>
  <c r="BE416"/>
  <c r="BE424"/>
  <c r="BE443"/>
  <c r="BE462"/>
  <c r="BE464"/>
  <c r="BE471"/>
  <c r="BE479"/>
  <c r="BE489"/>
  <c r="BE498"/>
  <c r="BE507"/>
  <c r="BE513"/>
  <c r="BE519"/>
  <c r="BE531"/>
  <c r="BE547"/>
  <c r="BE552"/>
  <c r="BE560"/>
  <c r="BE565"/>
  <c r="BE572"/>
  <c r="BE579"/>
  <c r="BE582"/>
  <c r="BE606"/>
  <c r="BE609"/>
  <c r="BE612"/>
  <c r="BE626"/>
  <c r="BE629"/>
  <c r="BE632"/>
  <c r="BE646"/>
  <c r="BE649"/>
  <c r="BE652"/>
  <c r="BE666"/>
  <c r="BE669"/>
  <c r="BE672"/>
  <c r="BE686"/>
  <c r="BE689"/>
  <c r="BE692"/>
  <c r="BE705"/>
  <c r="BE708"/>
  <c r="BE717"/>
  <c r="BE722"/>
  <c r="BE735"/>
  <c r="BE747"/>
  <c r="BE760"/>
  <c r="BE772"/>
  <c r="BE786"/>
  <c r="BE799"/>
  <c r="BE811"/>
  <c r="BE823"/>
  <c r="BE828"/>
  <c r="BE843"/>
  <c i="1" r="BD56"/>
  <c i="4" r="F39"/>
  <c i="1" r="BD60"/>
  <c r="BD59"/>
  <c r="BA55"/>
  <c r="AW55"/>
  <c i="4" r="F36"/>
  <c i="1" r="BA60"/>
  <c r="BA59"/>
  <c r="AW59"/>
  <c r="BC55"/>
  <c r="AY55"/>
  <c i="3" r="F37"/>
  <c i="1" r="BB58"/>
  <c r="BB57"/>
  <c r="AX57"/>
  <c i="3" r="J36"/>
  <c i="1" r="AW58"/>
  <c i="3" r="F38"/>
  <c i="1" r="BC58"/>
  <c r="BC57"/>
  <c r="AY57"/>
  <c i="3" r="J32"/>
  <c i="1" r="BD55"/>
  <c i="4" r="J36"/>
  <c i="1" r="AW60"/>
  <c r="AU59"/>
  <c i="3" r="F39"/>
  <c i="1" r="BD58"/>
  <c r="BD57"/>
  <c r="BB55"/>
  <c r="AX55"/>
  <c i="4" r="F37"/>
  <c i="1" r="BB60"/>
  <c r="BB59"/>
  <c r="AX59"/>
  <c i="4" r="F38"/>
  <c i="1" r="BC60"/>
  <c r="BC59"/>
  <c r="AY59"/>
  <c r="AS54"/>
  <c i="3" r="F36"/>
  <c i="1" r="BA58"/>
  <c r="BA57"/>
  <c r="AW57"/>
  <c i="4" l="1" r="T90"/>
  <c r="T89"/>
  <c i="2" r="R96"/>
  <c i="3" r="R91"/>
  <c r="R90"/>
  <c r="T91"/>
  <c r="T90"/>
  <c r="P91"/>
  <c r="P90"/>
  <c i="1" r="AU58"/>
  <c i="2" r="T97"/>
  <c r="T96"/>
  <c r="P97"/>
  <c r="P96"/>
  <c i="1" r="AU56"/>
  <c i="4" r="BK90"/>
  <c r="J90"/>
  <c r="J64"/>
  <c i="1" r="AG58"/>
  <c i="3" r="J63"/>
  <c r="J91"/>
  <c r="J64"/>
  <c i="2" r="BK96"/>
  <c r="J96"/>
  <c r="J63"/>
  <c i="4" r="F35"/>
  <c i="1" r="AZ60"/>
  <c r="AZ59"/>
  <c r="AV59"/>
  <c r="AT59"/>
  <c r="BB54"/>
  <c r="W31"/>
  <c r="AU55"/>
  <c i="2" r="F35"/>
  <c i="1" r="AZ56"/>
  <c r="AZ55"/>
  <c r="AV55"/>
  <c r="AT55"/>
  <c r="AG57"/>
  <c i="2" r="J35"/>
  <c i="1" r="AV56"/>
  <c r="AT56"/>
  <c r="AU57"/>
  <c i="3" r="J35"/>
  <c i="1" r="AV58"/>
  <c r="AT58"/>
  <c r="AN58"/>
  <c r="BA54"/>
  <c r="W30"/>
  <c i="3" r="F35"/>
  <c i="1" r="AZ58"/>
  <c r="AZ57"/>
  <c r="AV57"/>
  <c r="AT57"/>
  <c r="BD54"/>
  <c r="W33"/>
  <c i="4" r="J35"/>
  <c i="1" r="AV60"/>
  <c r="AT60"/>
  <c r="BC54"/>
  <c r="W32"/>
  <c i="4" l="1" r="BK89"/>
  <c r="J89"/>
  <c r="J63"/>
  <c i="1" r="AN57"/>
  <c i="3" r="J41"/>
  <c i="1" r="AW54"/>
  <c r="AK30"/>
  <c i="2" r="J32"/>
  <c i="1" r="AG56"/>
  <c r="AG55"/>
  <c r="AY54"/>
  <c r="AU54"/>
  <c r="AZ54"/>
  <c r="W29"/>
  <c r="AX54"/>
  <c i="2" l="1" r="J41"/>
  <c i="1" r="AN56"/>
  <c r="AN55"/>
  <c i="4" r="J32"/>
  <c i="1" r="AG60"/>
  <c r="AG59"/>
  <c r="AV54"/>
  <c r="AK29"/>
  <c i="4" l="1" r="J41"/>
  <c i="1" r="AN59"/>
  <c r="AN60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<sst xmlns="http://schemas.openxmlformats.org/spreadsheetml/2006/main">
  <si>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</si>
  <si>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</si>
  <si>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</si>
  <si>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</si>
  <si>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</si>
  <si>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{595b4339-39a4-4f74-8afa-680fab2c9808}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</si>
  <si>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</si>
  <si>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</si>
  <si>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</si>
  <si>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</si>
  <si>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</si>
  <si>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</si>
  <si>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</si>
  <si>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</si>
  <si>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POSP738-2023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</si>
  <si>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</si>
  <si>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</si>
  <si>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Údržbové práce na mostě přes Černý potok v Bynině na místní komunikaci k č. p. 141</t>
  </si>
  <si>
    <t>KSO:</t>
  </si>
  <si>
    <t>821 19</t>
  </si>
  <si>
    <t>CC-CZ:</t>
  </si>
  <si>
    <t>21411</t>
  </si>
  <si>
    <t>Místo:</t>
  </si>
  <si>
    <t>část obce Bynina</t>
  </si>
  <si>
    <t>Datum:</t>
  </si>
  <si>
    <t>7. 6. 2023</t>
  </si>
  <si>
    <t>CZ-CPV:</t>
  </si>
  <si>
    <t>45221110-6</t>
  </si>
  <si>
    <t>CZ-CPA:</t>
  </si>
  <si>
    <t>42.13.10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</si>
  <si>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</si>
  <si>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</si>
  <si>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</si>
  <si>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</si>
  <si>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</si>
  <si>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</si>
  <si>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</si>
  <si>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</si>
  <si>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</si>
  <si>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28572327</t>
  </si>
  <si>
    <t>Designtec s.r.o.</t>
  </si>
  <si>
    <t>CZ28572327</t>
  </si>
  <si>
    <t>True</t>
  </si>
  <si>
    <t>Zpracovatel:</t>
  </si>
  <si>
    <t>62342681</t>
  </si>
  <si>
    <t>Ing. Michal Pospíšil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</si>
  <si>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</si>
  <si>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</si>
  <si>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</si>
  <si>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</si>
  <si>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</si>
  <si>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</si>
  <si>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</si>
  <si>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</si>
  <si>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</si>
  <si>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</si>
  <si>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</si>
  <si>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</si>
  <si>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</si>
  <si>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</si>
  <si>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</si>
  <si>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</si>
  <si>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</si>
  <si>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</si>
  <si>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</si>
  <si>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</si>
  <si>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</si>
  <si>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</si>
  <si>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</si>
  <si>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</si>
  <si>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</si>
  <si>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</si>
  <si>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</si>
  <si>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</si>
  <si>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</si>
  <si>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</si>
  <si>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</si>
  <si>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</si>
  <si>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</si>
  <si>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</si>
  <si>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</si>
  <si>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</si>
  <si>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</si>
  <si>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</si>
  <si>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</si>
  <si>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</si>
  <si>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</si>
  <si>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</si>
  <si>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Údržbové práce na mostě přes Černý potok v Bynině na místní komunikaci k č. p. 141 - rekonstrukce</t>
  </si>
  <si>
    <t>STA</t>
  </si>
  <si>
    <t>{bb5a4a43-6a52-40de-a4f0-57377b9bd8f4}</t>
  </si>
  <si>
    <t>2</t>
  </si>
  <si>
    <t>/</t>
  </si>
  <si>
    <t>1-1</t>
  </si>
  <si>
    <t>Soupis</t>
  </si>
  <si>
    <t>{492daf35-9abb-4763-904d-6428cc257693}</t>
  </si>
  <si>
    <t>Údržbové práce na mostě přes Černý potok v Bynině na místní komunikaci k č. p. 141 - demolice</t>
  </si>
  <si>
    <t>{3f6c35b1-6f97-4bf1-ae3a-f4fc88169a45}</t>
  </si>
  <si>
    <t>2-1</t>
  </si>
  <si>
    <t>{d95a52a0-2379-40ca-b336-ce1a9dce8c72}</t>
  </si>
  <si>
    <t>3</t>
  </si>
  <si>
    <t>Vedlejší rozpočtové náklady a ostatní náklady</t>
  </si>
  <si>
    <t>VON</t>
  </si>
  <si>
    <t>{6834b62e-6bf1-446d-b08b-1b0f0663b54a}</t>
  </si>
  <si>
    <t>3-1</t>
  </si>
  <si>
    <t>Vedlejší rozpočtové náklady a ostatní náklady- soupis prací</t>
  </si>
  <si>
    <t>{2b813676-8511-4fc4-8645-8b004428c53d}</t>
  </si>
  <si>
    <t>KRYCÍ LIST SOUPISU PRACÍ</t>
  </si>
  <si>
    <t>Objekt:</t>
  </si>
  <si>
    <t>1 - Údržbové práce na mostě přes Černý potok v Bynině na místní komunikaci k č. p. 141 - rekonstrukce</t>
  </si>
  <si>
    <t>Soupis:</t>
  </si>
  <si>
    <t>1-1 - Údržbové práce na mostě přes Černý potok v Bynině na místní komunikaci k č. p. 141 - rekonstrukce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</si>
  <si>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</si>
  <si>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</si>
  <si>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</si>
  <si>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</si>
  <si>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</si>
  <si>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</si>
  <si>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</si>
  <si>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</si>
  <si>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</si>
  <si>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</si>
  <si>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</si>
  <si>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</si>
  <si>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</si>
  <si>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</si>
  <si>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</si>
  <si>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</si>
  <si>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</si>
  <si>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</si>
  <si>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</si>
  <si>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</si>
  <si>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</si>
  <si>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</si>
  <si>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</si>
  <si>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</si>
  <si>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</si>
  <si>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</si>
  <si>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</si>
  <si>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</si>
  <si>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</si>
  <si>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</si>
  <si>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</si>
  <si>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</si>
  <si>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</si>
  <si>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162351104</t>
  </si>
  <si>
    <t>Vodorovné přemístění přes 500 do 1000 m výkopku/sypaniny z horniny třídy těžitelnosti I skupiny 1 až 3</t>
  </si>
  <si>
    <t>m3</t>
  </si>
  <si>
    <t>CS ÚRS 2023 01</t>
  </si>
  <si>
    <t>4</t>
  </si>
  <si>
    <t>1389711751</t>
  </si>
  <si>
    <t>PP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</si>
  <si>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</si>
  <si>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Online PSC</t>
  </si>
  <si>
    <t>https://podminky.urs.cz/item/CS_URS_2023_01/162351104</t>
  </si>
  <si>
    <t>VV</t>
  </si>
  <si>
    <t>Kompletní provedení ohumusování v tl. 150 mm včetně naložení a dovozu z meziskládky do 1km, rozprostření a urovnání povrchu, dle TZ, PD a TKP</t>
  </si>
  <si>
    <t>20,564*0,15 "měřeno digitálně, z meziskládky do 1 km</t>
  </si>
  <si>
    <t>167151101</t>
  </si>
  <si>
    <t>Nakládání výkopku z hornin třídy těžitelnosti I skupiny 1 až 3 do 100 m3</t>
  </si>
  <si>
    <t>1171044345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</si>
  <si>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</si>
  <si>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</si>
  <si>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20,564*0,15 "měřeno digitálně</t>
  </si>
  <si>
    <t>174151101</t>
  </si>
  <si>
    <t>Zásyp jam, šachet rýh nebo kolem objektů sypaninou se zhutněním</t>
  </si>
  <si>
    <t>-1137504123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</si>
  <si>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</si>
  <si>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</si>
  <si>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Komplet provedení zásypů líců mostních opěr OP1 a OP2, se zhutněním, míra zhutnění zemin dle ČSN 73 6244 po vrstvách max. tl. 300mm</t>
  </si>
  <si>
    <t>OP1:</t>
  </si>
  <si>
    <t>délka=(1,200+0,900)=2,100, výška 0,600 m, šířka 0,600 m</t>
  </si>
  <si>
    <t>2,100*(0,600*0,600)</t>
  </si>
  <si>
    <t>OP2:</t>
  </si>
  <si>
    <t>délka=(1,400+1,250)=2,650, výška 0,600 m, šířka 0,600 m</t>
  </si>
  <si>
    <t>2,650*(0,600*0,600)</t>
  </si>
  <si>
    <t>Součet</t>
  </si>
  <si>
    <t>M</t>
  </si>
  <si>
    <t>58331201R</t>
  </si>
  <si>
    <t>vhodná zemina k dosypávce svahů a násypům stabilizační zemina</t>
  </si>
  <si>
    <t>t</t>
  </si>
  <si>
    <t>8</t>
  </si>
  <si>
    <t>492772618</t>
  </si>
  <si>
    <t xml:space="preserve">vhodná zemina k dosypávce svahů a násypům  stabilizační zemina</t>
  </si>
  <si>
    <t>P</t>
  </si>
  <si>
    <t xml:space="preserve">Poznámka k položce:_x000d_
dodávka včetně dopravy </t>
  </si>
  <si>
    <t>2,100*(0,600*0,600)*1,8</t>
  </si>
  <si>
    <t>2,650*(0,600*0,600)*1,8</t>
  </si>
  <si>
    <t>5</t>
  </si>
  <si>
    <t>181111112</t>
  </si>
  <si>
    <t>Plošná úprava terénu do 500 m2 zemina skupiny 1 až 4 nerovnosti přes 50 do 100 mm ve svahu přes 1:5 do 1:2</t>
  </si>
  <si>
    <t>m2</t>
  </si>
  <si>
    <t>-815595472</t>
  </si>
  <si>
    <t>Plošná úprava terénu v zemině skupiny 1 až 4 s urovnáním povrchu bez doplnění ornice souvislé plochy do 500 m2 při nerovnostech terénu přes 50 do 100 mm na svahu přes 1:5 do 1:2</t>
  </si>
  <si>
    <t>https://podminky.urs.cz/item/CS_URS_2023_01/181111112</t>
  </si>
  <si>
    <t>Komplet provedení urovnání povrchu terénu na lících opěr, zarovnání terénu, zhutnění pro osazení lešení, včetně všech pomocných konstrukcí,</t>
  </si>
  <si>
    <t xml:space="preserve"> prací a detailů, dle technické specifikace, dle TZ, PD a TKP</t>
  </si>
  <si>
    <t>20,564 "měřeno digitálně</t>
  </si>
  <si>
    <t>6</t>
  </si>
  <si>
    <t>181411132</t>
  </si>
  <si>
    <t>Založení parkového trávníku výsevem pl do 1000 m2 ve svahu přes 1:5 do 1:2</t>
  </si>
  <si>
    <t>1464182019</t>
  </si>
  <si>
    <t>Založení trávníku na půdě předem připravené plochy do 1000 m2 výsevem včetně utažení parkového na svahu přes 1:5 do 1:2</t>
  </si>
  <si>
    <t>https://podminky.urs.cz/item/CS_URS_2023_01/181411132</t>
  </si>
  <si>
    <t>Komplet provedení, včetně dodání travního semene, dle TZ, PD a TKP</t>
  </si>
  <si>
    <t>7</t>
  </si>
  <si>
    <t>00572410</t>
  </si>
  <si>
    <t>osivo směs travní parková</t>
  </si>
  <si>
    <t>kg</t>
  </si>
  <si>
    <t>-870349453</t>
  </si>
  <si>
    <t>20,564*0,020</t>
  </si>
  <si>
    <t>181911102</t>
  </si>
  <si>
    <t>Úprava pláně v hornině třídy těžitelnosti I skupiny 1 až 2 se zhutněním ručně</t>
  </si>
  <si>
    <t>-101236677</t>
  </si>
  <si>
    <t>Úprava pláně vyrovnáním výškových rozdílů ručně v hornině třídy těžitelnosti I skupiny 1 a 2 se zhutněním</t>
  </si>
  <si>
    <t>https://podminky.urs.cz/item/CS_URS_2023_01/181911102</t>
  </si>
  <si>
    <t>9</t>
  </si>
  <si>
    <t>181951112</t>
  </si>
  <si>
    <t>Úprava pláně v hornině třídy těžitelnosti I skupiny 1 až 3 se zhutněním strojně</t>
  </si>
  <si>
    <t>-1230516790</t>
  </si>
  <si>
    <t>Úprava pláně vyrovnáním výškových rozdílů strojně v hornině třídy těžitelnosti I, skupiny 1 až 3 se zhutněním</t>
  </si>
  <si>
    <t>https://podminky.urs.cz/item/CS_URS_2023_01/181951112</t>
  </si>
  <si>
    <t>Komplet provedení úpravy pláně v předpolí se zhutněním</t>
  </si>
  <si>
    <t>předpolí OP1:</t>
  </si>
  <si>
    <t>14,299 "měřeno digitálně</t>
  </si>
  <si>
    <t>předpolí OP2:</t>
  </si>
  <si>
    <t>12,523 "(měřeno digitálně)</t>
  </si>
  <si>
    <t>10</t>
  </si>
  <si>
    <t>182351023</t>
  </si>
  <si>
    <t>Rozprostření ornice pl do 100 m2 ve svahu přes 1:5 tl vrstvy do 200 mm strojně</t>
  </si>
  <si>
    <t>-319684395</t>
  </si>
  <si>
    <t>Rozprostření a urovnání ornice ve svahu sklonu přes 1:5 strojně při souvislé ploše do 100 m2, tl. vrstvy do 200 mm</t>
  </si>
  <si>
    <t>https://podminky.urs.cz/item/CS_URS_2023_01/182351023</t>
  </si>
  <si>
    <t>11</t>
  </si>
  <si>
    <t>1841022R</t>
  </si>
  <si>
    <t>Přesazení keře bez balu v do 1 m do jamky s výměnou půdy s hnojením se zalitím v rovině a svahu do 1:5</t>
  </si>
  <si>
    <t>kus</t>
  </si>
  <si>
    <t>-463012233</t>
  </si>
  <si>
    <t>Výsadba keře bez balu do předem vyhloubené jamky se zalitím v rovině nebo na svahu do 1:5 výšky do 1 m v terénu</t>
  </si>
  <si>
    <t>Poznámka k položce:_x000d_
Položka přesazování keřů zahrnuje vykopání na původním místě, hloubení jamek pro nové osazení (min. rozměry pro keře 30/30/30cm) s event. výměnou půdy, s hnojením anorganickým hnojivem a přídavkem organického hnojiva min. 2kg pro keře, zálivku, kůly, a pod. položka zahrnuje veškerý materiál, výrobky a polotovary, včetně mimostaveništní a vnitrostaveništní dopravy (rovněž přesuny), včetně naložení a složení, případně s uložením</t>
  </si>
  <si>
    <t>Komplet provedení přesazování keřů, včetně všech pomocných konstrukcí, prací a detailů, dle technické specifikace, dle TZ, PD a TKP</t>
  </si>
  <si>
    <t>Zakládání</t>
  </si>
  <si>
    <t>12</t>
  </si>
  <si>
    <t>2123411R</t>
  </si>
  <si>
    <t>Provedení přechodové oblasti za rubem mostních opěr z mezerovitého betonu</t>
  </si>
  <si>
    <t>839867689</t>
  </si>
  <si>
    <t xml:space="preserve">Komplet dodávka, provedení přechodové oblasti za rubem mostních opěr z mezerovitého betonu, včetně všech pomocných konstrukcí, prací a detailů, </t>
  </si>
  <si>
    <t>dle technické specifikace TZ, PD a TKP</t>
  </si>
  <si>
    <t>délka 4,250, výška 0,800 m, šířka 0,700 m</t>
  </si>
  <si>
    <t>4,250*(0,700*0,800+0,800*0,800/2)</t>
  </si>
  <si>
    <t>délka 4,000, výška 0,800 m, šířka 0,700 m</t>
  </si>
  <si>
    <t>4,000*(0,700*0,800+0,800*0,800/2)</t>
  </si>
  <si>
    <t>Svislé a kompletní konstrukce</t>
  </si>
  <si>
    <t>13</t>
  </si>
  <si>
    <t>334323118</t>
  </si>
  <si>
    <t>Mostní opěry a úložné prahy ze ŽB C 30/37</t>
  </si>
  <si>
    <t>919794496</t>
  </si>
  <si>
    <t>Mostní opěry a úložné prahy z betonu železového C 30/37</t>
  </si>
  <si>
    <t>https://podminky.urs.cz/item/CS_URS_2023_01/334323118</t>
  </si>
  <si>
    <t>Kompletní provedení úložného prahu z betonu C30/37-XF4+XD3, doprava a dilatačních spár, všech pomocných k-cí a prací, dle TZ, PD a TKP</t>
  </si>
  <si>
    <t>OP1 - úložný práh</t>
  </si>
  <si>
    <t>A=0,334 m2 - měřeno digitálně, délka l=3,325 m</t>
  </si>
  <si>
    <t>0,334*3,325</t>
  </si>
  <si>
    <t>OP2 - úložný práh</t>
  </si>
  <si>
    <t>A=0,334 m2 - měřeno digitálně, délka l=3,005 m</t>
  </si>
  <si>
    <t>0,334*3,005</t>
  </si>
  <si>
    <t>14</t>
  </si>
  <si>
    <t>334323191</t>
  </si>
  <si>
    <t>Příplatek k mostním opěrám a úložným prahům ze ŽB za betonáž malého rozsahu do 25 m3</t>
  </si>
  <si>
    <t>-385640418</t>
  </si>
  <si>
    <t>Mostní opěry a úložné prahy z betonu Příplatek k cenám za betonáž malého rozsahu do 25 m3</t>
  </si>
  <si>
    <t>https://podminky.urs.cz/item/CS_URS_2023_01/334323191</t>
  </si>
  <si>
    <t>334323218</t>
  </si>
  <si>
    <t>Mostní křídla a závěrné zídky ze ŽB C 30/37</t>
  </si>
  <si>
    <t>1254616253</t>
  </si>
  <si>
    <t>Mostní křídla a závěrné zídky z betonu železového C 30/37</t>
  </si>
  <si>
    <t>https://podminky.urs.cz/item/CS_URS_2023_01/334323218</t>
  </si>
  <si>
    <t xml:space="preserve">Kompletní provedení závěrné zídky a části křídel  z betonu C30/37-XF4+XD3, doprava a dilatačních spár, všech pomocných k-cí a prací, dle TZ, PD a TKP</t>
  </si>
  <si>
    <t>OP1 - závěrná zídka</t>
  </si>
  <si>
    <t xml:space="preserve">délka l=3,325 m, šířka 0,200 m, </t>
  </si>
  <si>
    <t xml:space="preserve">výška h1=322,250-321,830=0,420 m </t>
  </si>
  <si>
    <t>výška h2=322,160-321,830=0,330 m</t>
  </si>
  <si>
    <t>3,325*0,200*(0,420+0,330)/2</t>
  </si>
  <si>
    <t>OP2 -závěrná zídka</t>
  </si>
  <si>
    <t xml:space="preserve">délka l=3,005 m, šířka 0,200 m, </t>
  </si>
  <si>
    <t xml:space="preserve">výška h1=322,235-321,830=0,405 m </t>
  </si>
  <si>
    <t>3,005*0,200*(0,405+0,330)/2</t>
  </si>
  <si>
    <t>OP1 - levé křídlo</t>
  </si>
  <si>
    <t>délka na líci l=1,200 m</t>
  </si>
  <si>
    <t>délka na rubu l=0,775 m</t>
  </si>
  <si>
    <t>šířka š=0,425 m, výška h=0,570+0,130=0,700 m</t>
  </si>
  <si>
    <t>(1,200+0,775)/2*0,425*0,700</t>
  </si>
  <si>
    <t>OP1 - pravé křídlo</t>
  </si>
  <si>
    <t>A=0,530 m2 - měřeno digitálně</t>
  </si>
  <si>
    <t>výška h=0,570+0,130=0,700 m</t>
  </si>
  <si>
    <t>0,530*0,700</t>
  </si>
  <si>
    <t>OP2 - levé křídlo</t>
  </si>
  <si>
    <t>délka na líci l=1,400 m</t>
  </si>
  <si>
    <t>délka na rubu l=0,880 m</t>
  </si>
  <si>
    <t>šířka š=0,300 m, výška h=0,570+0,130=0,700 m</t>
  </si>
  <si>
    <t>(1,400+0,880)/2*0,300*0,700</t>
  </si>
  <si>
    <t>OP2 - pravé křídlo</t>
  </si>
  <si>
    <t>délka na líci l=1,250 m</t>
  </si>
  <si>
    <t>délka na rubu l=0,800 m</t>
  </si>
  <si>
    <t>šířka š=0,400 m, výška h=0,570+0,130=0,700 m</t>
  </si>
  <si>
    <t>(1,250+0,800)/2*0,400*0,700</t>
  </si>
  <si>
    <t>16</t>
  </si>
  <si>
    <t>334323291</t>
  </si>
  <si>
    <t>Příplatek k mostním křídlům a závěrným zídkám ze ŽB za betonáž malého rozsahu do 25 m3</t>
  </si>
  <si>
    <t>313941991</t>
  </si>
  <si>
    <t>Mostní křídla a závěrné zídky z betonu Příplatek k cenám za práce malého rozsahu do 25 m3</t>
  </si>
  <si>
    <t>https://podminky.urs.cz/item/CS_URS_2023_01/334323291</t>
  </si>
  <si>
    <t>17</t>
  </si>
  <si>
    <t>334351112</t>
  </si>
  <si>
    <t>Bednění systémové mostních opěr a úložných prahů z překližek pro ŽB - zřízení</t>
  </si>
  <si>
    <t>1313747097</t>
  </si>
  <si>
    <t>Bednění mostních opěr a úložných prahů ze systémového bednění zřízení z překližek, pro železobeton</t>
  </si>
  <si>
    <t>https://podminky.urs.cz/item/CS_URS_2023_01/334351112</t>
  </si>
  <si>
    <t>Kompletní provedení úložného prahu z betonu C30/37-XF4+XD3 - bednění, dle TZ, PD a TKP</t>
  </si>
  <si>
    <t>(0,6+3,325)*2*0,575</t>
  </si>
  <si>
    <t>(0,6+3,005)*2*0,575</t>
  </si>
  <si>
    <t>18</t>
  </si>
  <si>
    <t>334351211</t>
  </si>
  <si>
    <t>Bednění systémové mostních opěr a úložných prahů z překližek - odstranění</t>
  </si>
  <si>
    <t>-1565071390</t>
  </si>
  <si>
    <t>Bednění mostních opěr a úložných prahů ze systémového bednění odstranění z překližek</t>
  </si>
  <si>
    <t>https://podminky.urs.cz/item/CS_URS_2023_01/334351211</t>
  </si>
  <si>
    <t>Kompletní provedení úložného prahu z betonu C30/37-XF4+XD3 - odbednění, dle TZ, PD a TKP</t>
  </si>
  <si>
    <t>19</t>
  </si>
  <si>
    <t>334352111</t>
  </si>
  <si>
    <t>Bednění mostních křídel a závěrných zídek ze systémového bednění s výplní z překližek - zřízení</t>
  </si>
  <si>
    <t>-1119914472</t>
  </si>
  <si>
    <t>Bednění mostních křídel a závěrných zídek ze systémového bednění zřízení z překližek</t>
  </si>
  <si>
    <t>https://podminky.urs.cz/item/CS_URS_2023_01/334352111</t>
  </si>
  <si>
    <t>(3,325+0,200)*2*(0,420+0,330)/2</t>
  </si>
  <si>
    <t>(3,005+0,200)*2*(0,405+0,330)/2</t>
  </si>
  <si>
    <t>(1,200+0,775+0,425)*0,700</t>
  </si>
  <si>
    <t>(0,900+0,300+0,615+0,590)*0,700</t>
  </si>
  <si>
    <t>(1,400+0,880+0,300)*0,700</t>
  </si>
  <si>
    <t>(1,250+0,800+0,400)*0,700</t>
  </si>
  <si>
    <t>20</t>
  </si>
  <si>
    <t>334352211</t>
  </si>
  <si>
    <t>Bednění mostních křídel a závěrných zídek ze systémového bednění s výplní z překližek - odstranění</t>
  </si>
  <si>
    <t>332540239</t>
  </si>
  <si>
    <t>Bednění mostních křídel a závěrných zídek ze systémového bednění odstranění z překližek</t>
  </si>
  <si>
    <t>https://podminky.urs.cz/item/CS_URS_2023_01/334352211</t>
  </si>
  <si>
    <t>334361226</t>
  </si>
  <si>
    <t>Výztuž křídel, závěrných zdí z betonářské oceli 10 505</t>
  </si>
  <si>
    <t>-2116678385</t>
  </si>
  <si>
    <t>Výztuž betonářská mostních konstrukcí opěr, úložných prahů, křídel, závěrných zídek, bloků ložisek, pilířů a sloupů z oceli 10 505 (R) nebo BSt 500 křídel, závěrných zdí</t>
  </si>
  <si>
    <t>https://podminky.urs.cz/item/CS_URS_2023_01/334361226</t>
  </si>
  <si>
    <t>hmotnost 180 kg/m3</t>
  </si>
  <si>
    <t>1,833*180/1000</t>
  </si>
  <si>
    <t>22</t>
  </si>
  <si>
    <t>334361266</t>
  </si>
  <si>
    <t>Výztuž úložných prahů ložisek z betonářské oceli 10 505</t>
  </si>
  <si>
    <t>-385762165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</si>
  <si>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</si>
  <si>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https://podminky.urs.cz/item/CS_URS_2023_01/334361266</t>
  </si>
  <si>
    <t>2,333*180/1000</t>
  </si>
  <si>
    <t>Vodorovné konstrukce</t>
  </si>
  <si>
    <t>23</t>
  </si>
  <si>
    <t>421321138</t>
  </si>
  <si>
    <t>Mostní nosné konstrukce deskové spřahující ze ŽB C 30/37</t>
  </si>
  <si>
    <t>-693054914</t>
  </si>
  <si>
    <t>Mostní železobetonové nosné konstrukce deskové nebo klenbové deskové spřahující, z betonu C 30/37</t>
  </si>
  <si>
    <t>https://podminky.urs.cz/item/CS_URS_2023_01/421321138</t>
  </si>
  <si>
    <t>Beton C30/37-XF4+XD3, komplet provedení nové železobetonové spřažené desky, včetně bednění a odbednění, včetně všech povrchových úprav,</t>
  </si>
  <si>
    <t>pomocných konstrukcí, prací a detailů, dle TZ, PD a TKP</t>
  </si>
  <si>
    <t>výška 0,160- 0,225 m</t>
  </si>
  <si>
    <t>délka 4,560 m</t>
  </si>
  <si>
    <t>šířka 3,000 m</t>
  </si>
  <si>
    <t>(0,160+0,225)/2*4,560*3,000</t>
  </si>
  <si>
    <t>24</t>
  </si>
  <si>
    <t>421321192</t>
  </si>
  <si>
    <t>Příplatek k mostní železobetonové nosné konstrukci deskové nebo klenbové za betonáž malého rozsahu do 50 m3</t>
  </si>
  <si>
    <t>27791034</t>
  </si>
  <si>
    <t>Mostní železobetonové nosné konstrukce deskové nebo klenbové Příplatek k cenám za betonáž malého rozsahu do 50 m3</t>
  </si>
  <si>
    <t>https://podminky.urs.cz/item/CS_URS_2023_01/421321192</t>
  </si>
  <si>
    <t>25</t>
  </si>
  <si>
    <t>421361236</t>
  </si>
  <si>
    <t>Výztuž ŽB spřahující desky z betonářské oceli 10 505</t>
  </si>
  <si>
    <t>496822667</t>
  </si>
  <si>
    <t>Výztuž deskových konstrukcí z betonářské oceli 10 505 (R) nebo BSt 500 spřahující desky</t>
  </si>
  <si>
    <t>https://podminky.urs.cz/item/CS_URS_2023_01/421361236</t>
  </si>
  <si>
    <t>Komplet provedení výztuže železobetonové spřažené desky</t>
  </si>
  <si>
    <t>368,8/1000</t>
  </si>
  <si>
    <t>26</t>
  </si>
  <si>
    <t>423175111</t>
  </si>
  <si>
    <t>Montáž OK s podélnými nosníky ortotropní mostovka š do 2,4 m, v do 3,0 m most 1 pole rozpětí do 13 m</t>
  </si>
  <si>
    <t>1097937090</t>
  </si>
  <si>
    <t>Montáž ocelové konstrukce s podélnými nosníky s ortotropní mostovkou šířky do 2,4 m, výšky do 3 m mostu o jednom poli, rozpětí pole do 13 m</t>
  </si>
  <si>
    <t>https://podminky.urs.cz/item/CS_URS_2023_01/423175111</t>
  </si>
  <si>
    <t>Poznámka k položce:_x000d_
- dílenská dokumentace, včetně technologického předpisu spojování,_x000d_
- dodání materiálu v požadované kvalitě a výroba konstrukce (včetně pomůcek, přípravků a prostředků pro_x000d_
výrobu) bez ohledu na náročnost a její hmotnost,_x000d_
- dodání spojovacího materiálu,_x000d_
- zřízení montážních a dilatačních spojů, spar, včetně potřebných úprav, vložek, opracování, očištění a ošetření,_x000d_
- podpěr. konstr. a lešení všech druhů pro montáž konstrukcí i doplňkových, včetně požadovaných otvorů,_x000d_
ochranných a bezpečnostních opatření a základů pro tyto konstrukce a lešení,_x000d_
- montáž konstrukce na staveništi, včetně montážních prostředků a pomůcek a zednických výpomocí,_x000d_
- výplň, těsnění a tmelení spar a spojů,_x000d_
- všechny druhy ocelového kotvení,_x000d_
- dílenskou přejímku a montážní prohlídku, včetně požadovaných dokladů,_x000d_
- zřízení kotevních otvorů nebo jam, nejsou-li částí jiné konstrukce,_x000d_
- osazení kotvení nebo přímo částí konstrukce do podpůrné konstrukce nebo do zeminy,_x000d_
- výplň kotevních otvorů (příp. podlití patních desek) maltou, betonem nebo jinou speciální hmotou, vyplnění_x000d_
jam zeminou,_x000d_
- veškeré druhy protikorozní ochrany a nátěry konstrukcí,_x000d_
- zvláštní spojovací prostředky, rozebíratelnost konstrukce,_x000d_
- ochranná opatření před účinky bludných proudů_x000d_
- ochranu před přepětím.</t>
  </si>
  <si>
    <t>Provedení ocelových prvků nosné konstrukce, dodávka materiálu včetně provedení, osazení a spojů dle TZ, PD a TKP</t>
  </si>
  <si>
    <t>469,8/1000</t>
  </si>
  <si>
    <t>27</t>
  </si>
  <si>
    <t>13010718</t>
  </si>
  <si>
    <t>ocel profilová jakost S235JR (11 375) průřez I (IPN) 160</t>
  </si>
  <si>
    <t>1818199875</t>
  </si>
  <si>
    <t>ocelové nosníky vč. spřah. trnů profilová jakost S235JR (11 375) průřez I (IPN) 160</t>
  </si>
  <si>
    <t>28</t>
  </si>
  <si>
    <t>423357112</t>
  </si>
  <si>
    <t>Bednění podhledu mezi nosníky spřažené ocelobetonové konstrukce - zřízení</t>
  </si>
  <si>
    <t>-1607496675</t>
  </si>
  <si>
    <t>Bednění spřažené ocelobetonové konstrukce zřízení podhledu mezi nosníky</t>
  </si>
  <si>
    <t>https://podminky.urs.cz/item/CS_URS_2023_01/423357112</t>
  </si>
  <si>
    <t>Beton C30/37-XF4+XD3, komplet provedení nové železobetonové spřažené desky - bednění</t>
  </si>
  <si>
    <t>4,560*3,000+(3,000*(0,225+0,150)/2)*2+4,560*(0,150+0,225)</t>
  </si>
  <si>
    <t>29</t>
  </si>
  <si>
    <t>423357212</t>
  </si>
  <si>
    <t>Bednění inventární mezi nosníky spřažené ocelobetonové konstrukce - odstranění</t>
  </si>
  <si>
    <t>1291772245</t>
  </si>
  <si>
    <t>Bednění spřažené ocelobetonové konstrukce odstranění podhledu mezi nosníky</t>
  </si>
  <si>
    <t>https://podminky.urs.cz/item/CS_URS_2023_01/423357212</t>
  </si>
  <si>
    <t>Beton C30/37-XF4+XD3, komplet provedení nové železobetonové spřažené desky - odbednění</t>
  </si>
  <si>
    <t>30</t>
  </si>
  <si>
    <t>429172111</t>
  </si>
  <si>
    <t>Výroba ocelových prvků pro opravu mostů šroubovaných nebo svařovaných do 100 kg</t>
  </si>
  <si>
    <t>-112675706</t>
  </si>
  <si>
    <t>Oprava ocelových prvků mostních konstrukcí ztužidel, sedel pro centrické uložení mostnic, stoliček, diagonál, svislic, styčníkových plechů, chodníkových konzol, podlahových nosníků, kabelových žlabů a ostatních drobných prvků výroba šroubovaných nebo svařovaných, hmotnosti do 100 kg</t>
  </si>
  <si>
    <t>https://podminky.urs.cz/item/CS_URS_2023_01/429172111</t>
  </si>
  <si>
    <t>Provedení ocelových prvků pro mostní závěr a kotvení zábradlí, dodávka materiálu včetně provedení, osazení a spojů dle TZ, PD a TKP</t>
  </si>
  <si>
    <t>303,9</t>
  </si>
  <si>
    <t>Mezisoučet</t>
  </si>
  <si>
    <t>Provedení výměny ocelových prvků zábradlí, dodávka materiálu včetně provedení, osazení a spojů dle TZ, PD a TKP</t>
  </si>
  <si>
    <t>madlo – Tr 50/3</t>
  </si>
  <si>
    <t>hmotnost 3,477 kg/m, dl=5,580 m, n=3+3=6 ks</t>
  </si>
  <si>
    <t>m=5,58*3,477*6/1000=0,116 t [A]</t>
  </si>
  <si>
    <t>ukončení madla – Tr 50/3</t>
  </si>
  <si>
    <t>hmotnost 3,477 kg/m, dl=0,860 m, n=2+2=4 ks</t>
  </si>
  <si>
    <t>m=0,860*3,477*4/1000=0,012 t [B]</t>
  </si>
  <si>
    <t>sloupky - I80</t>
  </si>
  <si>
    <t>hmotnost 5,940 kg/m, L=1,100+0,150+0,160=1,410 m, n=4+4=8 ks</t>
  </si>
  <si>
    <t>m=1,410*5,940*8/1000=0,067 t [C]</t>
  </si>
  <si>
    <t>0,20*(0,116+0,012+0,067)*1000</t>
  </si>
  <si>
    <t>31</t>
  </si>
  <si>
    <t>429172211</t>
  </si>
  <si>
    <t>Montáž ocelových prvků pro opravu mostů šroubovaných nebo svařovaných do 100 kg</t>
  </si>
  <si>
    <t>-422970629</t>
  </si>
  <si>
    <t>Oprava ocelových prvků mostních konstrukcí ztužidel, sedel pro centrické uložení mostnic, stoliček, diagonál, svislic, styčníkových plechů, chodníkových konzol, podlahových nosníků, kabelových žlabů a ostatních drobných prvků montáž šroubovaných nebo svařovaných, hmotnosti do 100 kg</t>
  </si>
  <si>
    <t>https://podminky.urs.cz/item/CS_URS_2023_01/429172211</t>
  </si>
  <si>
    <t>32</t>
  </si>
  <si>
    <t>RMAT0001</t>
  </si>
  <si>
    <t>prvek ocelový pro opravu MZ, zábradlí a kotvení zábradlí</t>
  </si>
  <si>
    <t>-2017909848</t>
  </si>
  <si>
    <t>prvek ocelový</t>
  </si>
  <si>
    <t>33</t>
  </si>
  <si>
    <t>451476111</t>
  </si>
  <si>
    <t>Podkladní vrstva pod ložiska z plastbetonu první vrstva tl 10 mm</t>
  </si>
  <si>
    <t>289620649</t>
  </si>
  <si>
    <t>Podkladní vrstva z plastbetonu pod mostními ložisky epoxidová pryskyřice první vrstva tl. 10 mm</t>
  </si>
  <si>
    <t>https://podminky.urs.cz/item/CS_URS_2023_01/451476111</t>
  </si>
  <si>
    <t xml:space="preserve">Provedení podlití ložisek na opěrách plastmaltou o min. pevnosti v tlaku 50 MPa splňující podmínky ochrany proti bludným proudům dle TP 124, dodávka, </t>
  </si>
  <si>
    <t>provedení a bednění dle TZ, PD a TKP</t>
  </si>
  <si>
    <t>délka 0,250 m, šířka 0,200 m, výška 0,030 m, počet 10ks</t>
  </si>
  <si>
    <t>0,250*0,200*10</t>
  </si>
  <si>
    <t>34</t>
  </si>
  <si>
    <t>451476112</t>
  </si>
  <si>
    <t>Podkladní vrstva pod ložiska z plastbetonu další vrstvy tl 10 mm</t>
  </si>
  <si>
    <t>-369407762</t>
  </si>
  <si>
    <t>Podkladní vrstva z plastbetonu pod mostními ložisky epoxidová pryskyřice každá další vrstva tl. 10 mm</t>
  </si>
  <si>
    <t>https://podminky.urs.cz/item/CS_URS_2023_01/451476112</t>
  </si>
  <si>
    <t>0,250*0,200*10*2 "za dalších 20 mm (2x10mm)</t>
  </si>
  <si>
    <t>Komunikace pozemní</t>
  </si>
  <si>
    <t>35</t>
  </si>
  <si>
    <t>564801012</t>
  </si>
  <si>
    <t>Podklad ze štěrkodrtě ŠD plochy do 100 m2 tl 40 mm</t>
  </si>
  <si>
    <t>1746640351</t>
  </si>
  <si>
    <t>Podklad ze štěrkodrti ŠD s rozprostřením a zhutněním plochy jednotlivě do 100 m2, po zhutnění tl. 40 mm</t>
  </si>
  <si>
    <t>https://podminky.urs.cz/item/CS_URS_2023_01/564801012</t>
  </si>
  <si>
    <t>Komplet provedení ŠD 0/8 v tl. 40 mm v předpolí, nákup, dovoz, pokládka, zhutnění, včetně všech pomoc konstrukcí, prací a detailů, dle TZ, PD a TKP</t>
  </si>
  <si>
    <t>Komplet provedení ŠD 0/32 v tl. 150 mm v předpolí, nákup, dovoz, pokládka, zhutnění, včetně všech pomockonstrukcí, prací a detailů, dle TZ, PD a TKP</t>
  </si>
  <si>
    <t>12,523 "měřeno digitálně</t>
  </si>
  <si>
    <t>36</t>
  </si>
  <si>
    <t>564851011</t>
  </si>
  <si>
    <t>Podklad ze štěrkodrtě ŠD plochy do 100 m2 tl 150 mm</t>
  </si>
  <si>
    <t>942175028</t>
  </si>
  <si>
    <t>Podklad ze štěrkodrti ŠD s rozprostřením a zhutněním plochy jednotlivě do 100 m2, po zhutnění tl. 150 mm</t>
  </si>
  <si>
    <t>https://podminky.urs.cz/item/CS_URS_2023_01/564851011</t>
  </si>
  <si>
    <t>37</t>
  </si>
  <si>
    <t>564861011</t>
  </si>
  <si>
    <t>Podklad ze štěrkodrtě ŠD plochy do 100 m2 tl 200 mm</t>
  </si>
  <si>
    <t>380405842</t>
  </si>
  <si>
    <t>Podklad ze štěrkodrti ŠD s rozprostřením a zhutněním plochy jednotlivě do 100 m2, po zhutnění tl. 200 mm</t>
  </si>
  <si>
    <t>https://podminky.urs.cz/item/CS_URS_2023_01/564861011</t>
  </si>
  <si>
    <t>Komplet provedení ŠD 0/32 v tl. 200 mm v předpolí, nákup, dovoz, pokládka, zhutnění, včetně všech pomoc.konstrukcí, prací a detailů, dle TZ, PD a TKP</t>
  </si>
  <si>
    <t>38</t>
  </si>
  <si>
    <t>569903311</t>
  </si>
  <si>
    <t>Zřízení zemních krajnic se zhutněním</t>
  </si>
  <si>
    <t>1462705229</t>
  </si>
  <si>
    <t>Zřízení zemních krajnic z hornin jakékoliv třídy se zhutněním</t>
  </si>
  <si>
    <t>https://podminky.urs.cz/item/CS_URS_2023_01/569903311</t>
  </si>
  <si>
    <t>Komplet provedení dosypávky krajnic za most. křídly, nákup, dovoz, pokládka a zhutnění, včetně všech pomocných k-cí, prací a detailů, dle TZ, PD a TKP</t>
  </si>
  <si>
    <t>délka 4,5 m, šířka 0,50 m, tl,0,200 m</t>
  </si>
  <si>
    <t>4,5*0,50*0,200*4</t>
  </si>
  <si>
    <t>39</t>
  </si>
  <si>
    <t>5834417R</t>
  </si>
  <si>
    <t>vhodný materiál do zemní krajnice</t>
  </si>
  <si>
    <t>-717739514</t>
  </si>
  <si>
    <t>vhodný materiál pro zemní krajnici</t>
  </si>
  <si>
    <t>délka 4,5 m, šířka 0,50 m, tl.0,200 m</t>
  </si>
  <si>
    <t>4,5*0,50*0,200*4*2,1</t>
  </si>
  <si>
    <t>Úpravy povrchů, podlahy a osazování výplní</t>
  </si>
  <si>
    <t>40</t>
  </si>
  <si>
    <t>62861R</t>
  </si>
  <si>
    <t>Ochranný nátěr OK mostů - žárový nástřik povlaku zinkem nebo směsí kovů (ZnAL15) 100 μm, epoxid dvoukomponentní 140 μm, alifatický polyuretan 60 μm - nosníky, MZ a kotvení zábradlí</t>
  </si>
  <si>
    <t>744116369</t>
  </si>
  <si>
    <t xml:space="preserve">Poznámka k položce:_x000d_
Kompletní provedení protikorozní ochrany prvků nosné konstrukce, mostního závěru a kotvení zábradlí ve skladbě žárový nástřik povlaku zinkem nebo směsí kovů (ZnAL15) 100 μm, epoxid dvoukomponentní 140 μm, alifatický polyuretan 60 μm, včetně všech pomocných prací, konstrukcí a detailů,  dle TZ, PD, TKP a PK._x000d_
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předpisem._x000d_
</t>
  </si>
  <si>
    <t xml:space="preserve">Kompletní provedení protikorozní ochrany prvků nosné konstrukce ve skladbě žárový nástřik povlaku zinkem nebo směsí kovů (ZnAL15) 100 µm, </t>
  </si>
  <si>
    <t xml:space="preserve">epoxid dvoukomponentní 140 μm, alifatický polyuretan 60 μm, včetně všech pomocných prací, konstrukcí a detailů,  dle TZ, PD, TKP a PK</t>
  </si>
  <si>
    <t>14,800</t>
  </si>
  <si>
    <t xml:space="preserve">Kompletní provedení protikorozní ochrany prvků mostního závěru a kotvení zábradlí ve skladbě žárový nástřik povlaku zinkem nebo směsí kovů (ZnAL15) </t>
  </si>
  <si>
    <t xml:space="preserve">100 μm, epoxid dvoukomponentní 140 μm, alifatický polyuretan 60 μm, včetně všech pomocných prací, konstrukcí a detailů,  dle TZ, PD, TKP A PK</t>
  </si>
  <si>
    <t>8,900</t>
  </si>
  <si>
    <t>41</t>
  </si>
  <si>
    <t>62861Rzab</t>
  </si>
  <si>
    <t>Ochranný nátěr zábradlí - ethylsilikát dvousložkový s obsahem ZN 100µm, uzavírací penetrační nátěr 30µm, epoxid dvoukomponentní 100µm, alifatický polyuretan 60µm</t>
  </si>
  <si>
    <t>1639667337</t>
  </si>
  <si>
    <t xml:space="preserve">Poznámka k položce:_x000d_
Kompletní provedení protikorozní ochrany prvků zábradlí ve skladbě ethylsilikát dvousložkový s obsahem ZN 100µm, uzavírací penetrační nátěr 30µm, epoxid dvoukomponentní 100µm, alifatický polyuretan 60µm, všech pomocných prací, konstrukcí a detailů,  dle TZ, PD, TKP a PK_x000d_
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předpisem._x000d_
</t>
  </si>
  <si>
    <t>Kompletní provedení protikorozní ochrany prvků zábradlí ve skladbě ethylsilikát dvousložkový s obsahem ZN 100µm, uzavírací penetrační nátěr 30µm,</t>
  </si>
  <si>
    <t xml:space="preserve">epoxid dvoukomponentní 100µm, alifatický polyuretan 60µm, všech pomocných prací, konstrukcí a detailů,  dle TZ, PD, TKP a PK</t>
  </si>
  <si>
    <t>obvod=3,14*0,050=0,158 m, dl=5,580 m, n=3+3=6 ks</t>
  </si>
  <si>
    <t>0,158*5,580*6</t>
  </si>
  <si>
    <t>obvod=3,14*0,050=0,158 m, dl=0,860 m, n=2+2=4 ks</t>
  </si>
  <si>
    <t>0,158*0,860*4</t>
  </si>
  <si>
    <t>obvod 0,304 m, L=1,100+0,150+0,160=1,410 m, n=4+4=8 ks</t>
  </si>
  <si>
    <t>0,304*1,410*8</t>
  </si>
  <si>
    <t>Ostatní konstrukce a práce, bourání</t>
  </si>
  <si>
    <t>42</t>
  </si>
  <si>
    <t>913121111</t>
  </si>
  <si>
    <t>Montáž a demontáž dočasné dopravní značky kompletní základní</t>
  </si>
  <si>
    <t>237266404</t>
  </si>
  <si>
    <t>Montáž a demontáž dočasných dopravních značek kompletních značek vč. podstavce a sloupku základních</t>
  </si>
  <si>
    <t>https://podminky.urs.cz/item/CS_URS_2023_01/913121111</t>
  </si>
  <si>
    <t>Komplet provedení montáže s přesunem a demontáž přechodného dopravního značení během výstavby, dle technické specifikace, TZ, PK a TKP</t>
  </si>
  <si>
    <t>43</t>
  </si>
  <si>
    <t>913121211</t>
  </si>
  <si>
    <t>Příplatek k dočasné dopravní značce kompletní základní za první a ZKD den použití</t>
  </si>
  <si>
    <t>-81339789</t>
  </si>
  <si>
    <t>Montáž a demontáž dočasných dopravních značek Příplatek za první a každý další den použití dočasných dopravních značek k ceně 12-1111</t>
  </si>
  <si>
    <t>https://podminky.urs.cz/item/CS_URS_2023_01/913121211</t>
  </si>
  <si>
    <t>Nájemné přechodného dopravního značení během výstavby, nájem 2 měsíců, dle technické specifikace, TZ, PK a TKP</t>
  </si>
  <si>
    <t>10 ks dopravních značek</t>
  </si>
  <si>
    <t>2 měsíců = 30*2=60 dní</t>
  </si>
  <si>
    <t>celkem</t>
  </si>
  <si>
    <t>10*60</t>
  </si>
  <si>
    <t>44</t>
  </si>
  <si>
    <t>914112111</t>
  </si>
  <si>
    <t>Tabulka s označením evidenčního čísla mostu</t>
  </si>
  <si>
    <t>1039008773</t>
  </si>
  <si>
    <t>Tabulka s označením evidenčního čísla mostu na sloupek</t>
  </si>
  <si>
    <t>https://podminky.urs.cz/item/CS_URS_2023_01/914112111</t>
  </si>
  <si>
    <t>Komplet provedení osazení evidenčního čísla mostu na sloupek, vč všech pomoch konstrukcí, prací a detailů, dle technické specifikace, TZ, PK a TKP</t>
  </si>
  <si>
    <t>45</t>
  </si>
  <si>
    <t>948411111</t>
  </si>
  <si>
    <t>Zřízení podpěrné skruže dočasné kovové z věží výšky do 10 m</t>
  </si>
  <si>
    <t>-2029270882</t>
  </si>
  <si>
    <t>Podpěrné skruže a podpěry dočasné kovové zřízení skruží z věží výšky do 10 m</t>
  </si>
  <si>
    <t>https://podminky.urs.cz/item/CS_URS_2023_01/948411111</t>
  </si>
  <si>
    <t>Provedení podpěrné skruže nosné konstrukce včetně založení skruže ochráněné proti podemletí a pracovní plochy,</t>
  </si>
  <si>
    <t xml:space="preserve"> dovoz, montáž, demontáž, odvoz, dle TZ, PD a TKP</t>
  </si>
  <si>
    <t>výška 2,20 m, šířka=(0,60+3,00+0,60)=4,20 m, délka l=3,86 m</t>
  </si>
  <si>
    <t>2,20*4,20*3,86</t>
  </si>
  <si>
    <t>46</t>
  </si>
  <si>
    <t>948411211</t>
  </si>
  <si>
    <t>Odstranění podpěrné skruže dočasné kovové z věží výšky do 10 m</t>
  </si>
  <si>
    <t>-325355339</t>
  </si>
  <si>
    <t>Podpěrné skruže a podpěry dočasné kovové odstranění skruží z věží výšky do 10 m</t>
  </si>
  <si>
    <t>https://podminky.urs.cz/item/CS_URS_2023_01/948411211</t>
  </si>
  <si>
    <t xml:space="preserve"> dovoz, montáž, nájem 1 měsíce, demontáž, odvoz, dle TZ, PD a TKP</t>
  </si>
  <si>
    <t>47</t>
  </si>
  <si>
    <t>948411911</t>
  </si>
  <si>
    <t>Měsíční nájemné podpěrné skruže dočasné kovové z věží výšky do 10 m</t>
  </si>
  <si>
    <t>1255437500</t>
  </si>
  <si>
    <t>Podpěrné skruže a podpěry dočasné kovové měsíční nájemné skruží z věží výšky do 10 m</t>
  </si>
  <si>
    <t>https://podminky.urs.cz/item/CS_URS_2023_01/948411911</t>
  </si>
  <si>
    <t>48</t>
  </si>
  <si>
    <t>985121121</t>
  </si>
  <si>
    <t>Tryskání degradovaného betonu stěn a rubu kleneb vodou pod tlakem do 300 barů</t>
  </si>
  <si>
    <t>-711221299</t>
  </si>
  <si>
    <t>Tryskání degradovaného betonu stěn, rubu kleneb a podlah vodou pod tlakem do 300 barů</t>
  </si>
  <si>
    <t>https://podminky.urs.cz/item/CS_URS_2023_01/985121121</t>
  </si>
  <si>
    <t>Očištění rubu odhalených mostních opěr tlakovou vodou do 200 barů, vč odstran.zbytků betonu, všech pomoc konstrukcí, prací a detailů, dle TZ, PD, TKP</t>
  </si>
  <si>
    <t>dl,=0,590+0,900+3,325+1,200+0,425=6,440 m</t>
  </si>
  <si>
    <t>v,=0,600+0,400=1,000 m</t>
  </si>
  <si>
    <t>6,440*1,000</t>
  </si>
  <si>
    <t>dl,=0,300+1,400+3,005+1,250+0,400=6,355 m</t>
  </si>
  <si>
    <t>6,355*1,000</t>
  </si>
  <si>
    <t>Očištění líce odhalených mostních opěr tlakovou vodou do 200 barů, vč odstran.zbytků betonu, všech pomoc konstrukcí, prací a detailů, dle TZ, PD, TKP</t>
  </si>
  <si>
    <t>dl,=0,900+3,325+1,200=5,425 m</t>
  </si>
  <si>
    <t>v,=2,200 m</t>
  </si>
  <si>
    <t>5,425*2,200</t>
  </si>
  <si>
    <t>dl,=1,400+3,005+1,250=5,655 m</t>
  </si>
  <si>
    <t>5,655*2,200</t>
  </si>
  <si>
    <t>49</t>
  </si>
  <si>
    <t>985121911</t>
  </si>
  <si>
    <t>Příplatek k tryskání degradovaného betonu za práci ve stísněném prostoru</t>
  </si>
  <si>
    <t>-56823781</t>
  </si>
  <si>
    <t>Tryskání degradovaného betonu Příplatek k cenám za práci ve stísněném prostoru</t>
  </si>
  <si>
    <t>https://podminky.urs.cz/item/CS_URS_2023_01/985121911</t>
  </si>
  <si>
    <t>50</t>
  </si>
  <si>
    <t>985121912</t>
  </si>
  <si>
    <t>Příplatek k tryskání degradovaného betonu za plochu do 10 m2 jednotlivě</t>
  </si>
  <si>
    <t>171602762</t>
  </si>
  <si>
    <t>Tryskání degradovaného betonu Příplatek k cenám za plochu do 10 m2 jednotlivě</t>
  </si>
  <si>
    <t>https://podminky.urs.cz/item/CS_URS_2023_01/985121912</t>
  </si>
  <si>
    <t>51</t>
  </si>
  <si>
    <t>985311112</t>
  </si>
  <si>
    <t>Reprofilace stěn cementovou sanační maltou tl přes 10 do 20 mm</t>
  </si>
  <si>
    <t>-485883902</t>
  </si>
  <si>
    <t>Reprofilace betonu sanačními maltami na cementové bázi ručně stěn, tloušťky přes 10 do 20 mm</t>
  </si>
  <si>
    <t>https://podminky.urs.cz/item/CS_URS_2023_01/985311112</t>
  </si>
  <si>
    <t>Provedení reprofilace mostních opěr v místě pracovní spáry mezi stávající částí opěry a nově vybetonovanou sanační maltou jednovrstvou do hl. 20 mm,</t>
  </si>
  <si>
    <t>včetně všech pomocných konstrukcí, prací a detailů, dle TZ, PD a TKP</t>
  </si>
  <si>
    <t>dl,=0,900+3,325+1,200+0,425+0,775+3,325+0,615+0,590=11,155 m</t>
  </si>
  <si>
    <t>š,=0,400 m</t>
  </si>
  <si>
    <t>11,155*0,400</t>
  </si>
  <si>
    <t>dl,=1,400+3,005+1,250+0,400+0,800+3,005+0,880+0,300=11,040 m</t>
  </si>
  <si>
    <t>v,=0,400 m</t>
  </si>
  <si>
    <t>11,04*0,400</t>
  </si>
  <si>
    <t>52</t>
  </si>
  <si>
    <t>985311911</t>
  </si>
  <si>
    <t>Příplatek při reprofilaci sanační maltou za práci ve stísněném prostoru</t>
  </si>
  <si>
    <t>558415225</t>
  </si>
  <si>
    <t>Reprofilace betonu sanačními maltami na cementové bázi ručně Příplatek k cenám za práci ve stísněném prostoru</t>
  </si>
  <si>
    <t>https://podminky.urs.cz/item/CS_URS_2023_01/985311911</t>
  </si>
  <si>
    <t>53</t>
  </si>
  <si>
    <t>985311912</t>
  </si>
  <si>
    <t>Příplatek při reprofilaci sanační maltou za plochu do 10 m2 jednotlivě</t>
  </si>
  <si>
    <t>356275340</t>
  </si>
  <si>
    <t>Reprofilace betonu sanačními maltami na cementové bázi ručně Příplatek k cenám za plochu do 10 m2 jednotlivě</t>
  </si>
  <si>
    <t>https://podminky.urs.cz/item/CS_URS_2023_01/985311912</t>
  </si>
  <si>
    <t>54</t>
  </si>
  <si>
    <t>985312111</t>
  </si>
  <si>
    <t>Stěrka k vyrovnání betonových ploch stěn tl do 2 mm</t>
  </si>
  <si>
    <t>1090310672</t>
  </si>
  <si>
    <t>Stěrka k vyrovnání ploch reprofilovaného betonu stěn, tloušťky do 2 mm</t>
  </si>
  <si>
    <t>https://podminky.urs.cz/item/CS_URS_2023_01/985312111</t>
  </si>
  <si>
    <t>Provedení ochrany výztuže v místě sanovaných ploch na mostních opěrách</t>
  </si>
  <si>
    <t>55</t>
  </si>
  <si>
    <t>985312191</t>
  </si>
  <si>
    <t>Příplatek ke stěrce pro vyrovnání betonových ploch za práci ve stísněném prostoru</t>
  </si>
  <si>
    <t>-1944798207</t>
  </si>
  <si>
    <t>Stěrka k vyrovnání ploch reprofilovaného betonu Příplatek k cenám za práci ve stísněném prostoru</t>
  </si>
  <si>
    <t>https://podminky.urs.cz/item/CS_URS_2023_01/985312191</t>
  </si>
  <si>
    <t>56</t>
  </si>
  <si>
    <t>985312192</t>
  </si>
  <si>
    <t>Příplatek ke stěrce pro vyrovnání betonových ploch za plochu do 10 m2 jednotlivě</t>
  </si>
  <si>
    <t>-1646948227</t>
  </si>
  <si>
    <t>Stěrka k vyrovnání ploch reprofilovaného betonu Příplatek k cenám za plochu do 10 m2 jednotlivě</t>
  </si>
  <si>
    <t>https://podminky.urs.cz/item/CS_URS_2023_01/985312192</t>
  </si>
  <si>
    <t>57</t>
  </si>
  <si>
    <t>985321111</t>
  </si>
  <si>
    <t>Ochranný nátěr výztuže na cementové bázi stěn, líce kleneb a podhledů 1 vrstva tl 1 mm</t>
  </si>
  <si>
    <t>-1897573982</t>
  </si>
  <si>
    <t>Ochranný nátěr betonářské výztuže 1 vrstva tloušťky 1 mm na cementové bázi stěn, líce kleneb a podhledů</t>
  </si>
  <si>
    <t>https://podminky.urs.cz/item/CS_URS_2023_01/985321111</t>
  </si>
  <si>
    <t>Provedení ochrany výztuže v místě sanovaných ploch na mostních opěrách,</t>
  </si>
  <si>
    <t>58</t>
  </si>
  <si>
    <t>985321911</t>
  </si>
  <si>
    <t>Příplatek k cenám ochranného nátěru výztuže za práce ve stísněném prostoru</t>
  </si>
  <si>
    <t>635009156</t>
  </si>
  <si>
    <t>Ochranný nátěr betonářské výztuže Příplatek k cenám za práci ve stísněném prostoru</t>
  </si>
  <si>
    <t>https://podminky.urs.cz/item/CS_URS_2023_01/985321911</t>
  </si>
  <si>
    <t>59</t>
  </si>
  <si>
    <t>985321912</t>
  </si>
  <si>
    <t>Příplatek k cenám ochranného nátěru výztuže za plochu do 10 m2 jednotlivě</t>
  </si>
  <si>
    <t>1760545279</t>
  </si>
  <si>
    <t>Ochranný nátěr betonářské výztuže Příplatek k cenám za plochu do 10 m2 jednotlivě</t>
  </si>
  <si>
    <t>https://podminky.urs.cz/item/CS_URS_2023_01/985321912</t>
  </si>
  <si>
    <t>60</t>
  </si>
  <si>
    <t>985323111</t>
  </si>
  <si>
    <t>Spojovací můstek reprofilovaného betonu na cementové bázi tl 1 mm</t>
  </si>
  <si>
    <t>-1093353696</t>
  </si>
  <si>
    <t>Spojovací můstek reprofilovaného betonu na cementové bázi, tloušťky 1 mm</t>
  </si>
  <si>
    <t>https://podminky.urs.cz/item/CS_URS_2023_01/985323111</t>
  </si>
  <si>
    <t xml:space="preserve">Provedení spojovacího můstku na mostních opěrách v místě pracovní spáry mezi stávající částí opěry a nově vybetonovanou, </t>
  </si>
  <si>
    <t>61</t>
  </si>
  <si>
    <t>985323911</t>
  </si>
  <si>
    <t>Příplatek k cenám spojovacího můstku za práci ve stísněném prostoru</t>
  </si>
  <si>
    <t>-1717335901</t>
  </si>
  <si>
    <t>Spojovací můstek reprofilovaného betonu Příplatek k cenám za práci ve stísněném prostoru</t>
  </si>
  <si>
    <t>https://podminky.urs.cz/item/CS_URS_2023_01/985323911</t>
  </si>
  <si>
    <t>62</t>
  </si>
  <si>
    <t>985323912</t>
  </si>
  <si>
    <t>Příplatek k cenám spojovacího můstku za plochu do 10 m2 jednotlivě</t>
  </si>
  <si>
    <t>-1800077266</t>
  </si>
  <si>
    <t>Spojovací můstek reprofilovaného betonu Příplatek k cenám za plochu do 10 m2 jednotlivě</t>
  </si>
  <si>
    <t>https://podminky.urs.cz/item/CS_URS_2023_01/985323912</t>
  </si>
  <si>
    <t>63</t>
  </si>
  <si>
    <t>985324211</t>
  </si>
  <si>
    <t>Ochranný akrylátový nátěr betonu dvojnásobný s impregnací S2 (OS-B)</t>
  </si>
  <si>
    <t>-1624709445</t>
  </si>
  <si>
    <t>Ochranný nátěr betonu akrylátový dvojnásobný s impregnací S2 (OS-B)</t>
  </si>
  <si>
    <t>https://podminky.urs.cz/item/CS_URS_2023_01/985324211</t>
  </si>
  <si>
    <t>Komplet provedení ochranného nátěru OS-B dle TP 89 na opěrách, odstín RAL , včetně všech detailů a pomocných prací, dle TZ, PD a TKP</t>
  </si>
  <si>
    <t>64</t>
  </si>
  <si>
    <t>985324911</t>
  </si>
  <si>
    <t>Příplatek k cenám ochranných nátěrů betonu za práci ve stísněném prostoru</t>
  </si>
  <si>
    <t>702381567</t>
  </si>
  <si>
    <t>Ochranný nátěr betonu Příplatek k cenám za práci ve stísněném prostoru</t>
  </si>
  <si>
    <t>https://podminky.urs.cz/item/CS_URS_2023_01/985324911</t>
  </si>
  <si>
    <t>65</t>
  </si>
  <si>
    <t>985331213</t>
  </si>
  <si>
    <t>Dodatečné vlepování betonářské výztuže D 12 mm do chemické malty včetně vyvrtání otvoru</t>
  </si>
  <si>
    <t>m</t>
  </si>
  <si>
    <t>-1345652569</t>
  </si>
  <si>
    <t>Dodatečné vlepování betonářské výztuže včetně vyvrtání a vyčištění otvoru chemickou maltou průměr výztuže 12 mm</t>
  </si>
  <si>
    <t>https://podminky.urs.cz/item/CS_URS_2023_01/985331213</t>
  </si>
  <si>
    <t>Komplet provedení chemického kotvení na opěře OP1 (betonářská výztuž R12, dl. 600 mm, kotvena dl. 300 mm,</t>
  </si>
  <si>
    <t xml:space="preserve"> na líci i rubu po 0.15 m), nákup, dovoz a vyvázání výztuže, včetně všech pomocných konstrukcí, prací a detailů, dle TZ, PD a TKP</t>
  </si>
  <si>
    <t>hmotnost 0,888 kg/m</t>
  </si>
  <si>
    <t>počet 3,450/0,150=&gt;23 ks v jedné řadě, delkem 46 ks</t>
  </si>
  <si>
    <t>m=0,600*0,888*70/1000=0,037t</t>
  </si>
  <si>
    <t>0,300*70</t>
  </si>
  <si>
    <t>66</t>
  </si>
  <si>
    <t>13021013</t>
  </si>
  <si>
    <t>tyč ocelová kruhová žebírková DIN 488 jakost B500B (10 505) výztuž do betonu D 12mm</t>
  </si>
  <si>
    <t>-23707003</t>
  </si>
  <si>
    <t>0.600*0.888*70/1000</t>
  </si>
  <si>
    <t>PSV</t>
  </si>
  <si>
    <t>Práce a dodávky PSV</t>
  </si>
  <si>
    <t>711</t>
  </si>
  <si>
    <t>Izolace proti vodě, vlhkosti a plynům</t>
  </si>
  <si>
    <t>67</t>
  </si>
  <si>
    <t>711112001</t>
  </si>
  <si>
    <t>Provedení izolace proti zemní vlhkosti svislé za studena nátěrem penetračním</t>
  </si>
  <si>
    <t>-1522722431</t>
  </si>
  <si>
    <t>Provedení izolace proti zemní vlhkosti natěradly a tmely za studena na ploše svislé S nátěrem penetračním</t>
  </si>
  <si>
    <t>https://podminky.urs.cz/item/CS_URS_2023_01/711112001</t>
  </si>
  <si>
    <t>1x ALP (asfaltový lak penetrační), provedení na mostních opěrách</t>
  </si>
  <si>
    <t>v,=0,600+0,200=0,800 m</t>
  </si>
  <si>
    <t>6,440*0,800</t>
  </si>
  <si>
    <t>6,355*0,800</t>
  </si>
  <si>
    <t>68</t>
  </si>
  <si>
    <t>11163150</t>
  </si>
  <si>
    <t>lak penetrační asfaltový</t>
  </si>
  <si>
    <t>-1414535107</t>
  </si>
  <si>
    <t>6,440*0,800*0,00034 " m2*koef množství</t>
  </si>
  <si>
    <t>6,355*0,800*0,00034 " m2*koef množství</t>
  </si>
  <si>
    <t>69</t>
  </si>
  <si>
    <t>711112002</t>
  </si>
  <si>
    <t>Provedení izolace proti zemní vlhkosti svislé za studena lakem asfaltovým</t>
  </si>
  <si>
    <t>-175213935</t>
  </si>
  <si>
    <t>Provedení izolace proti zemní vlhkosti natěradly a tmely za studena na ploše svislé S nátěrem lakem asfaltovým</t>
  </si>
  <si>
    <t>https://podminky.urs.cz/item/CS_URS_2023_01/711112002</t>
  </si>
  <si>
    <t>2x asfaltový nátěr, provedení na mostních opěrách</t>
  </si>
  <si>
    <t>6,440*0,800*2</t>
  </si>
  <si>
    <t>6,355*0,800*2</t>
  </si>
  <si>
    <t>70</t>
  </si>
  <si>
    <t>11163152</t>
  </si>
  <si>
    <t>lak hydroizolační asfaltový</t>
  </si>
  <si>
    <t>-423642057</t>
  </si>
  <si>
    <t>6,440*0,800*2*0,00041 " m2*koef množství</t>
  </si>
  <si>
    <t>6,355*0,800*2*0,00041 " m2*koef množství</t>
  </si>
  <si>
    <t>71</t>
  </si>
  <si>
    <t>711142559</t>
  </si>
  <si>
    <t>Provedení izolace proti zemní vlhkosti pásy přitavením svislé NAIP</t>
  </si>
  <si>
    <t>-11696841</t>
  </si>
  <si>
    <t>Provedení izolace proti zemní vlhkosti pásy přitavením NAIP na ploše svislé S</t>
  </si>
  <si>
    <t>https://podminky.urs.cz/item/CS_URS_2023_01/711142559</t>
  </si>
  <si>
    <t>Komplet provedení izolace NAIP v místě pracovní spáry mezi stávající částí opěry a nově vybetonovanou, včetně všech pomocných konstrukcí,</t>
  </si>
  <si>
    <t>prací a detailů, dle TZ, PD a PK</t>
  </si>
  <si>
    <t>š,=0,300 m</t>
  </si>
  <si>
    <t>11,155*0,300</t>
  </si>
  <si>
    <t>v,=0,300 m</t>
  </si>
  <si>
    <t>11,04*0,300</t>
  </si>
  <si>
    <t>72</t>
  </si>
  <si>
    <t>62855002</t>
  </si>
  <si>
    <t>pás asfaltový natavitelný modifikovaný SBS tl 5,0mm s vložkou z polyesterové rohože a spalitelnou PE fólií nebo jemnozrnným minerálním posypem na horním povrchu</t>
  </si>
  <si>
    <t>-1168354739</t>
  </si>
  <si>
    <t>11,155*0,300*1,2</t>
  </si>
  <si>
    <t>11,04*0,300*1,2</t>
  </si>
  <si>
    <t>73</t>
  </si>
  <si>
    <t>711491172</t>
  </si>
  <si>
    <t>Provedení izolace proti tlakové vodě vodorovné z textilií vrstva ochranná</t>
  </si>
  <si>
    <t>CS ÚRS 2020 01</t>
  </si>
  <si>
    <t>1545143763</t>
  </si>
  <si>
    <t>Provedení izolace proti povrchové a podpovrchové tlakové vodě ostatní na ploše vodorovné V z textilií, vrstva ochranná</t>
  </si>
  <si>
    <t>Provedení (dodávka a montáž) ochranné geotextilie na mostních opěrách, včetně přesahu, všech pomocných konstrukcí, prací a detailů, dle TZ, PD a TKP</t>
  </si>
  <si>
    <t>74</t>
  </si>
  <si>
    <t>69311068</t>
  </si>
  <si>
    <t>geotextilie netkaná separační, ochranná, filtrační, drenážní PP 300g/m2</t>
  </si>
  <si>
    <t>869504654</t>
  </si>
  <si>
    <t>6,440*0,800*1,2</t>
  </si>
  <si>
    <t>6,355*0,800*1,2</t>
  </si>
  <si>
    <t>75</t>
  </si>
  <si>
    <t>998711101</t>
  </si>
  <si>
    <t>Přesun hmot tonážní pro izolace proti vodě, vlhkosti a plynům v objektech v do 6 m</t>
  </si>
  <si>
    <t>1925866634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</si>
  <si>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</si>
  <si>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</si>
  <si>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"m=0,004+0,008+0,003+0,051+0,004= "0,070 " hmontost výše uvedený materiálů souvisejících s izolací</t>
  </si>
  <si>
    <t>789</t>
  </si>
  <si>
    <t>Povrchové úpravy ocelových konstrukcí a technologických zařízení</t>
  </si>
  <si>
    <t>76</t>
  </si>
  <si>
    <t>789223142</t>
  </si>
  <si>
    <t>Provedení otryskání ocelových konstrukcí třídy III stupeň zarezavění D stupeň přípravy Sa 2 1/2</t>
  </si>
  <si>
    <t>-920750174</t>
  </si>
  <si>
    <t>Provedení otryskání povrchů ocelových konstrukcí suché abrazivní tryskání třídy III stupeň zrezivění D, stupeň přípravy Sa 2½</t>
  </si>
  <si>
    <t>https://podminky.urs.cz/item/CS_URS_2023_01/789223142</t>
  </si>
  <si>
    <t>Očištění ocelového zábradlí od nečistot, zrnitého zkorodování a stávajícího nátěru pískováním, včetně odstranění zbytků betonu,</t>
  </si>
  <si>
    <t>všech pomocných konstrukcí, prací a detailů, dle TZ, PD a TKP</t>
  </si>
  <si>
    <t>77</t>
  </si>
  <si>
    <t>58154410</t>
  </si>
  <si>
    <t>písek křemičitý sušený frakce 0,1</t>
  </si>
  <si>
    <t>1778907527</t>
  </si>
  <si>
    <t>0,02*</t>
  </si>
  <si>
    <t>0,158*5,580*6*0,020 "m2*koef množství</t>
  </si>
  <si>
    <t>0,158*0,860*4*0,020 "m2*koef množství</t>
  </si>
  <si>
    <t>0,304*1,410*8*0,020 "m2*koef množství</t>
  </si>
  <si>
    <t>2 - Údržbové práce na mostě přes Černý potok v Bynině na místní komunikaci k č. p. 141 - demolice</t>
  </si>
  <si>
    <t>2-1 - Údržbové práce na mostě přes Černý potok v Bynině na místní komunikaci k č. p. 141 - demolice</t>
  </si>
  <si>
    <t xml:space="preserve">    997 - Přesun sutě</t>
  </si>
  <si>
    <t>111211201</t>
  </si>
  <si>
    <t>Odstranění křovin a stromů průměru kmene do 100 mm i s kořeny sklonu terénu přes 1:5 ručně</t>
  </si>
  <si>
    <t>-399118232</t>
  </si>
  <si>
    <t>Odstranění křovin a stromů s odstraněním kořenů ručně průměru kmene do 100 mm jakékoliv plochy v rovině nebo ve svahu o sklonu přes 1:5</t>
  </si>
  <si>
    <t>https://podminky.urs.cz/item/CS_URS_2023_01/111211201</t>
  </si>
  <si>
    <t>Komplet provedení odstranění křovin i s kořeny s likvidací a odvoze, dle TZ, PD a TKP</t>
  </si>
  <si>
    <t>113107324</t>
  </si>
  <si>
    <t>Odstranění podkladu z kameniva drceného tl přes 300 do 400 mm strojně pl do 50 m2</t>
  </si>
  <si>
    <t>-1617906870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</si>
  <si>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</si>
  <si>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</si>
  <si>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Komplet odstranění štěrkových vrstev tl. 400 mm v předpolích</t>
  </si>
  <si>
    <t>14,299 "(měřrno digitálně), tl.=0,400 m</t>
  </si>
  <si>
    <t>12,523 "(měřrno digitálně), tl.=0,400 m</t>
  </si>
  <si>
    <t>121151103</t>
  </si>
  <si>
    <t>Sejmutí ornice plochy do 100 m2 tl vrstvy do 200 mm strojně</t>
  </si>
  <si>
    <t>-1975437993</t>
  </si>
  <si>
    <t>Sejmutí ornice strojně při souvislé ploše do 100 m2, tl. vrstvy do 200 mm</t>
  </si>
  <si>
    <t>https://podminky.urs.cz/item/CS_URS_2023_01/121151103</t>
  </si>
  <si>
    <t xml:space="preserve">20,564 "měřeno digitálně, tl.=0,15 m, uložení na meziskládku </t>
  </si>
  <si>
    <t>131251100</t>
  </si>
  <si>
    <t>Hloubení jam nezapažených v hornině třídy těžitelnosti I skupiny 3 objem do 20 m3 strojně</t>
  </si>
  <si>
    <t>115156796</t>
  </si>
  <si>
    <t>Hloubení nezapažených jam a zářezů strojně s urovnáním dna do předepsaného profilu a spádu v hornině třídy těžitelnosti I skupiny 3 do 20 m3</t>
  </si>
  <si>
    <t>https://podminky.urs.cz/item/CS_URS_2023_01/131251100</t>
  </si>
  <si>
    <t>Kompletní provedení výkopů na rubu opěr OP1 a OP2</t>
  </si>
  <si>
    <t>délka 4,250, výška 1,200 m, šířka 0,700 m</t>
  </si>
  <si>
    <t>4,250*(0,700*1,200+1,200*1,200/2)</t>
  </si>
  <si>
    <t>délka 4,000, výška 1,200 m, šířka 0,700 m</t>
  </si>
  <si>
    <t>4,000*(0,700*1,200+1,200*1,200/2)</t>
  </si>
  <si>
    <t>Kompletní provedení výkopů na lící křídel OP1 a OP2</t>
  </si>
  <si>
    <t>162301501</t>
  </si>
  <si>
    <t>Vodorovné přemístění křovin do 5 km D kmene do 100 mm</t>
  </si>
  <si>
    <t>-987945896</t>
  </si>
  <si>
    <t>Vodorovné přemístění smýcených křovin do průměru kmene 100 mm na vzdálenost do 5 000 m</t>
  </si>
  <si>
    <t>https://podminky.urs.cz/item/CS_URS_2023_01/162301501</t>
  </si>
  <si>
    <t>10,000 "přemístění křovin i s kořeny do 5 km</t>
  </si>
  <si>
    <t>162651112</t>
  </si>
  <si>
    <t>Vodorovné přemístění přes 4 000 do 5000 m výkopku/sypaniny z horniny třídy těžitelnosti I skupiny 1 až 3</t>
  </si>
  <si>
    <t>459483853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</si>
  <si>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</si>
  <si>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</si>
  <si>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20,564*0,150 "měřeno digitálně, tl.=0,15 m, uložení na meziskládku do 5 km</t>
  </si>
  <si>
    <t>162751117</t>
  </si>
  <si>
    <t>Vodorovné přemístění přes 9 000 do 10000 m výkopku/sypaniny z horniny třídy těžitelnosti I skupiny 1 až 3</t>
  </si>
  <si>
    <t>537076584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</si>
  <si>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</si>
  <si>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</si>
  <si>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14,299*0,4 "předpolí OP1, tl.=0,400 m</t>
  </si>
  <si>
    <t>12,523*0,4 "předpolí OP2, tl.=0,400 m</t>
  </si>
  <si>
    <t>162751119</t>
  </si>
  <si>
    <t>Příplatek k vodorovnému přemístění výkopku/sypaniny z horniny třídy těžitelnosti I skupiny 1 až 3 ZKD 1000 m přes 10000 m</t>
  </si>
  <si>
    <t>1730677137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</si>
  <si>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</si>
  <si>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</si>
  <si>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14,299*0,4*10 "předpolí OP1, tl.=0,400 m, za dalších 10 km</t>
  </si>
  <si>
    <t>12,523*0,4*10 "předpolí OP2, tl.=0,400 m, za dalších 10 km</t>
  </si>
  <si>
    <t>4,250*(0,700*1,200+1,200*1,200/2)*10 "za dalších 10 km</t>
  </si>
  <si>
    <t>4,000*(0,700*1,200+1,200*1,200/2)*10 "za dalších 10 km</t>
  </si>
  <si>
    <t>2,100*(0,600*0,600)*10 "za dalších 10 km</t>
  </si>
  <si>
    <t>2,650*(0,600*0,600)*10 "za dalších 10 km</t>
  </si>
  <si>
    <t>171201231</t>
  </si>
  <si>
    <t>Poplatek za uložení zeminy a kamení na recyklační skládce (skládkovné) kód odpadu 17 05 04</t>
  </si>
  <si>
    <t>624153082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</si>
  <si>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</si>
  <si>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</si>
  <si>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14,299*0,4*1,8 "předpolí OP1, tl.=0,400 m</t>
  </si>
  <si>
    <t>12,523*0,4*1,8 "předpolí OP2, tl.=0,400 m</t>
  </si>
  <si>
    <t>4,250*(0,700*1,200+1,200*1,200/2)*1,8</t>
  </si>
  <si>
    <t>4,000*(0,700*1,200+1,200*1,200/2)*1,8</t>
  </si>
  <si>
    <t>171251201</t>
  </si>
  <si>
    <t>Uložení sypaniny na skládky nebo meziskládky</t>
  </si>
  <si>
    <t>-320062345</t>
  </si>
  <si>
    <t>Uložení sypaniny na skládky nebo meziskládky bez hutnění s upravením uložené sypaniny do předepsaného tvaru</t>
  </si>
  <si>
    <t>https://podminky.urs.cz/item/CS_URS_2023_01/171251201</t>
  </si>
  <si>
    <t>348185121</t>
  </si>
  <si>
    <t>Výroba mostního zábradlí dočasného ze dřeva měkkého hoblovaného s dvojmadlem</t>
  </si>
  <si>
    <t>CS ÚRS 2021 01</t>
  </si>
  <si>
    <t>-55535289</t>
  </si>
  <si>
    <t>Zábradlí mostní ze dřeva měkkého hoblovaného výšky do 1,1 m, osová vzdálenost sloupků do 2 m dočasné s dvojmadlem výroba</t>
  </si>
  <si>
    <t>https://podminky.urs.cz/item/CS_URS_2021_01/348185121</t>
  </si>
  <si>
    <t>Výroba provizorního dřevěného zábradlí</t>
  </si>
  <si>
    <t>délka 5,000 m, výška 1,10 m u OP1 a OP2</t>
  </si>
  <si>
    <t>5,000+5,000</t>
  </si>
  <si>
    <t>348185131</t>
  </si>
  <si>
    <t>Montáž mostního zábradlí dočasného ze dřeva měkkého hoblovaného s dvojmadlem</t>
  </si>
  <si>
    <t>1671092463</t>
  </si>
  <si>
    <t>Zábradlí mostní ze dřeva měkkého hoblovaného výšky do 1,1 m, osová vzdálenost sloupků do 2 m dočasné s dvojmadlem montáž</t>
  </si>
  <si>
    <t>https://podminky.urs.cz/item/CS_URS_2021_01/348185131</t>
  </si>
  <si>
    <t>Montáž provizorního dřevěného zábradlí</t>
  </si>
  <si>
    <t>348185211</t>
  </si>
  <si>
    <t>Odstranění mostního zábradlí dočasného ze dřeva měkkého hoblovaného s dvojmadlem</t>
  </si>
  <si>
    <t>2084822664</t>
  </si>
  <si>
    <t>Zábradlí mostní ze dřeva měkkého hoblovaného výšky do 1,1 m, osová vzdálenost sloupků do 2 m dočasné s dvojmadlem odstranění</t>
  </si>
  <si>
    <t>https://podminky.urs.cz/item/CS_URS_2023_01/348185211</t>
  </si>
  <si>
    <t>Odstranění provizorního dřevěného zábradlí</t>
  </si>
  <si>
    <t>941221111</t>
  </si>
  <si>
    <t>Montáž lešení řadového rámového těžkého zatížení do 300 kg/m2 š od 0,9 do 1,2 m v do 10 m</t>
  </si>
  <si>
    <t>-1972469636</t>
  </si>
  <si>
    <t>Montáž lešení řadového rámového těžkého pracovního s podlahami s provozním zatížením tř. 4 do 300 kg/m2 šířky tř. SW09 od 0,9 do 1,2 m, výšky do 10 m</t>
  </si>
  <si>
    <t>https://podminky.urs.cz/item/CS_URS_2023_01/941221111</t>
  </si>
  <si>
    <t>Prostorové lešení dovoz, montáž, nájem 1 měs., demontáž, manipulace na staveništi, vč všech pomocných k-cí, prací a detailů</t>
  </si>
  <si>
    <t>délka OP1=5,005 m, délka OP2=4,540 m,š=1,20 m, výška 2,200 m</t>
  </si>
  <si>
    <t>(5,005+4,540)*2,2</t>
  </si>
  <si>
    <t>941221211</t>
  </si>
  <si>
    <t>Příplatek k lešení řadovému rámovému těžkému š 1,2 m v přes 10 do 25 m za první a ZKD den použití</t>
  </si>
  <si>
    <t>-1249764000</t>
  </si>
  <si>
    <t>Montáž lešení řadového rámového těžkého pracovního s podlahami s provozním zatížením tř. 4 do 300 kg/m2 Příplatek za první a každý další den použití lešení k ceně -1111 nebo -1112</t>
  </si>
  <si>
    <t>https://podminky.urs.cz/item/CS_URS_2023_01/941221211</t>
  </si>
  <si>
    <t>(5,005+4,540)*2,2*30</t>
  </si>
  <si>
    <t>941221811</t>
  </si>
  <si>
    <t>Demontáž lešení řadového rámového těžkého zatížení do 300 kg/m2 š od 0,9 do 1,2 m v do 10 m</t>
  </si>
  <si>
    <t>-1642862937</t>
  </si>
  <si>
    <t>Demontáž lešení řadového rámového těžkého pracovního s provozním zatížením tř. 4 do 300 kg/m2 šířky tř. SW09 od 0,9 do 1,2 m, výšky do 10 m</t>
  </si>
  <si>
    <t>https://podminky.urs.cz/item/CS_URS_2023_01/941221811</t>
  </si>
  <si>
    <t>944511111</t>
  </si>
  <si>
    <t>Montáž ochranné sítě z textilie z umělých vláken</t>
  </si>
  <si>
    <t>-1052457955</t>
  </si>
  <si>
    <t>Montáž ochranné sítě zavěšené na konstrukci lešení z textilie z umělých vláken</t>
  </si>
  <si>
    <t>https://podminky.urs.cz/item/CS_URS_2023_01/944511111</t>
  </si>
  <si>
    <t>Komplet provedení ochranné konstrukce včetně sítě proti znečištění vody v korytě a zabránění spadu a stavební sutě do koryta vodoteče</t>
  </si>
  <si>
    <t>dovoz, montáž, nájem 1 měsíce, demontáž, manipulace na staveništi, včetně všech pomocných konstrukcí, prací a detailů, odvoz dle TZ, PD a TKP</t>
  </si>
  <si>
    <t>délka OP1=5,005 m, délka OP1=4,540 m,š=1,20 m</t>
  </si>
  <si>
    <t>(5,005+4,540)*1,2</t>
  </si>
  <si>
    <t>944511211</t>
  </si>
  <si>
    <t>Příplatek k ochranné síti za první a ZKD den použití</t>
  </si>
  <si>
    <t>-1544339256</t>
  </si>
  <si>
    <t>Montáž ochranné sítě Příplatek za první a každý další den použití sítě k ceně -1111</t>
  </si>
  <si>
    <t>https://podminky.urs.cz/item/CS_URS_2023_01/944511211</t>
  </si>
  <si>
    <t>(5,005+4,540)*1,2*30</t>
  </si>
  <si>
    <t>944511811</t>
  </si>
  <si>
    <t>Demontáž ochranné sítě z textilie z umělých vláken</t>
  </si>
  <si>
    <t>629862718</t>
  </si>
  <si>
    <t>Demontáž ochranné sítě zavěšené na konstrukci lešení z textilie z umělých vláken</t>
  </si>
  <si>
    <t>https://podminky.urs.cz/item/CS_URS_2023_01/944511811</t>
  </si>
  <si>
    <t>962051111</t>
  </si>
  <si>
    <t>Bourání mostních zdí a pilířů z ŽB</t>
  </si>
  <si>
    <t>1753948850</t>
  </si>
  <si>
    <t>Bourání mostních konstrukcí zdiva a pilířů ze železového betonu</t>
  </si>
  <si>
    <t>https://podminky.urs.cz/item/CS_URS_2023_01/962051111</t>
  </si>
  <si>
    <t>Provedení demolice části opěr</t>
  </si>
  <si>
    <t>dl=0,900+3,325+1,200=5,425 m, tl=0,500 m, v=0,600 m</t>
  </si>
  <si>
    <t>5,425*0,500*0,600</t>
  </si>
  <si>
    <t>dl=1,400+3,005+1,250=5,655 m, tl=0,500 m, v=0,600 m</t>
  </si>
  <si>
    <t>5,655*0,500*0,600</t>
  </si>
  <si>
    <t>113106190</t>
  </si>
  <si>
    <t>Rozebrání vozovek ze silničních dílců se spárami vyplněnými kamenivem strojně pl do 50 m2</t>
  </si>
  <si>
    <t>1566939207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</si>
  <si>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</si>
  <si>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https://podminky.urs.cz/item/CS_URS_2023_01/113106190</t>
  </si>
  <si>
    <t>Provedení snesení stávajících železobetonových panelů tl. 0.150, včetně staveništní manipulace, naložení, odvozu a uložení na skládku</t>
  </si>
  <si>
    <t>dl=3,000 m, š=1,000 m, tl=0,150 m, n=5 ks</t>
  </si>
  <si>
    <t>3,0*1,0*5</t>
  </si>
  <si>
    <t>963071112</t>
  </si>
  <si>
    <t>Demontáž ocelových prvků mostů šroubovaných nebo svařovaných přes 100 kg</t>
  </si>
  <si>
    <t>214660842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</si>
  <si>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</si>
  <si>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https://podminky.urs.cz/item/CS_URS_2023_01/963071112</t>
  </si>
  <si>
    <t>Provedení snesení stávajících ocelových nosníků U160., včetně všech pomocných konstrukcí, prací a detailů</t>
  </si>
  <si>
    <t>hmotnost 18,800 kg/m, dl=5,000 m, n=7 ks</t>
  </si>
  <si>
    <t>5,000*18,800*7</t>
  </si>
  <si>
    <t>966075212</t>
  </si>
  <si>
    <t>Demontáž částí ocelového zábradlí mostů přes 50 kg</t>
  </si>
  <si>
    <t>812997304</t>
  </si>
  <si>
    <t>Demontáž částí ocelového zábradlí mostů svařovaného nebo šroubovaného, hmotnosti přes 50 kg</t>
  </si>
  <si>
    <t>https://podminky.urs.cz/item/CS_URS_2023_01/966075212</t>
  </si>
  <si>
    <t>Provedení demontáže zábradlí pro zpěťné osazení, odřezání sloupků, včetně všech pomocných konstrukcí, prací a detailů</t>
  </si>
  <si>
    <t>5,58*3,477*6</t>
  </si>
  <si>
    <t>0,860*3,477*4</t>
  </si>
  <si>
    <t>1,410*5,940*8</t>
  </si>
  <si>
    <t>997</t>
  </si>
  <si>
    <t>Přesun sutě</t>
  </si>
  <si>
    <t>997013501</t>
  </si>
  <si>
    <t>Odvoz suti a vybouraných hmot na skládku nebo meziskládku do 1 km se složením</t>
  </si>
  <si>
    <t>-865842740</t>
  </si>
  <si>
    <t>Odvoz suti a vybouraných hmot na skládku nebo meziskládku se složením, na vzdálenost do 1 km</t>
  </si>
  <si>
    <t>https://podminky.urs.cz/item/CS_URS_2023_01/997013501</t>
  </si>
  <si>
    <t>5,58*3,477*6/1000</t>
  </si>
  <si>
    <t>0,860*3,477*4/1000</t>
  </si>
  <si>
    <t>1,410*5,940*8/1000</t>
  </si>
  <si>
    <t>5,000*18,800*7/1000</t>
  </si>
  <si>
    <t>997013509</t>
  </si>
  <si>
    <t>Příplatek k odvozu suti a vybouraných hmot na skládku ZKD 1 km přes 1 km</t>
  </si>
  <si>
    <t>-297504927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</si>
  <si>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</si>
  <si>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</si>
  <si>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5,58*3,477*6/1000*19 "za dalších 19 km</t>
  </si>
  <si>
    <t>0,860*3,477*4/1000*19 "za dalších 19 km</t>
  </si>
  <si>
    <t>1,410*5,940*8/1000*19 "za dalších 19 km</t>
  </si>
  <si>
    <t>5,000*18,800*7/1000*19 "za dalších 19 km</t>
  </si>
  <si>
    <t>997013862</t>
  </si>
  <si>
    <t>Poplatek za uložení stavebního odpadu na recyklační skládce (skládkovné) z armovaného betonu kód odpadu 17 01 01</t>
  </si>
  <si>
    <t>-544739625</t>
  </si>
  <si>
    <t>Poplatek za uložení stavebního odpadu na recyklační skládce (skládkovné) z armovaného betonu zatříděného do Katalogu odpadů pod kódem 17 01 01</t>
  </si>
  <si>
    <t>https://podminky.urs.cz/item/CS_URS_2023_01/997013862</t>
  </si>
  <si>
    <t>3,324*2,5 "opěry</t>
  </si>
  <si>
    <t>2,250*2,5 "panely</t>
  </si>
  <si>
    <t>997221551</t>
  </si>
  <si>
    <t>Vodorovná doprava suti ze sypkých materiálů do 1 km</t>
  </si>
  <si>
    <t>35062398</t>
  </si>
  <si>
    <t>Vodorovná doprava suti bez naložení, ale se složením a s hrubým urovnáním ze sypkých materiálů, na vzdálenost do 1 km</t>
  </si>
  <si>
    <t>https://podminky.urs.cz/item/CS_URS_2023_01/997221551</t>
  </si>
  <si>
    <t>5,425*0,500*0,600*2,5</t>
  </si>
  <si>
    <t>5,655*0,500*0,600*2,5</t>
  </si>
  <si>
    <t>3,0*1,0*0,15*5*2,5</t>
  </si>
  <si>
    <t>997221559</t>
  </si>
  <si>
    <t>Příplatek ZKD 1 km u vodorovné dopravy suti ze sypkých materiálů</t>
  </si>
  <si>
    <t>-1396107173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</si>
  <si>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</si>
  <si>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</si>
  <si>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5,425*0,500*0,600*2,5*19 "za dalších 19 km</t>
  </si>
  <si>
    <t>5,655*0,500*0,600*2,5*19 "za dalších 19 km</t>
  </si>
  <si>
    <t>3,0*1,0*0,15*5*2,5*19 "za dalších 19 km</t>
  </si>
  <si>
    <t>99722R.šrot</t>
  </si>
  <si>
    <t>Poplatek za uložení na skládce (výkup) stavebního odpadu železo a ocel kód odpadu 17 04 05</t>
  </si>
  <si>
    <t>-106397230</t>
  </si>
  <si>
    <t xml:space="preserve">Poplatek kat. číslo 17 04 05  "Železný šrot, konstrukce, stožáry, kolejnice" VÝKUP</t>
  </si>
  <si>
    <t>-5,000*18,800*7/1000 "stáv. nosníky U160, hmotnost 18,800 kg/m, dl=5,000 m, n=7 ks</t>
  </si>
  <si>
    <t>3 - Vedlejší rozpočtové náklady a ostatní náklady</t>
  </si>
  <si>
    <t>3-1 - Vedlejší rozpočtové náklady a ostatní náklady- soupis prací</t>
  </si>
  <si>
    <t>VRN - Vedlejší rozpočtové náklady</t>
  </si>
  <si>
    <t xml:space="preserve">    960 -   Kompletační činnost</t>
  </si>
  <si>
    <t xml:space="preserve">    OST -  Ostatní náklady</t>
  </si>
  <si>
    <t xml:space="preserve">    0 -  Vedlejší rozpočtové náklady</t>
  </si>
  <si>
    <t>VRN</t>
  </si>
  <si>
    <t>Vedlejší rozpočtové náklady</t>
  </si>
  <si>
    <t>960</t>
  </si>
  <si>
    <t xml:space="preserve">  Kompletační činnost</t>
  </si>
  <si>
    <t>04520300R</t>
  </si>
  <si>
    <t>Kompletační a koordinační činnost na řízení subdodavatelů</t>
  </si>
  <si>
    <t>soubor</t>
  </si>
  <si>
    <t>Poznámka k položce:_x000d_
Poznámka k položce: Náklad zhotovitele na řízení a koordinaci subdodavatelů 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</si>
  <si>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</si>
  <si>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</si>
  <si>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012103001</t>
  </si>
  <si>
    <t>Geodetické práce před výstavbou</t>
  </si>
  <si>
    <t>262144</t>
  </si>
  <si>
    <t>Poznámka k položce:_x000d_
Poznámka k položce: Vytýčení hlavních bodů stavby před zahájením stavebních prací</t>
  </si>
  <si>
    <t>01210310R</t>
  </si>
  <si>
    <t>Vytýčení inženýrských sítí</t>
  </si>
  <si>
    <t>Poznámka k položce:_x000d_
Poznámka k položce: Vytýčení inženýrských sítí dotčených nebo souvisejících se stavbou před nebo v průběhu výstavby</t>
  </si>
  <si>
    <t>012203001</t>
  </si>
  <si>
    <t>Geodetické práce při provádění stavby</t>
  </si>
  <si>
    <t>Poznámka k položce:_x000d_
Poznámka k položce: Dokumentace zakrývaných konstrukcí a liniových staveb geodetickým zaměřením v papírové a elektronické podobě.</t>
  </si>
  <si>
    <t>01325410R</t>
  </si>
  <si>
    <t>Monitoring průběhu výstavby</t>
  </si>
  <si>
    <t>Poznámka k položce:_x000d_
Poznámka k položce: Fotografie nebo videozáznamy zakrývaných konstrukcí a jiných skutečností rozhodných např. pro vícepráce a méněpráce</t>
  </si>
  <si>
    <t>01325420R</t>
  </si>
  <si>
    <t>Pasportizace stávajících objektů</t>
  </si>
  <si>
    <t>Poznámka k položce:_x000d_
Poznámka k položce: Pasportizace nemovitostí a objektů včetně pozemních komunikací dotčených stavební činností před zahájením a po dokončení stavebních prací včetně fotodokumentace nebo videozáznamu.</t>
  </si>
  <si>
    <t>01328400R</t>
  </si>
  <si>
    <t>Náklady na zpracování a vedení dokumentu KZP</t>
  </si>
  <si>
    <t>Poznámka k položce:_x000d_
Poznámka k položce: KZP = kontrolní a zkušební plán zpracovaný do podrobností položek rozpočtu, povinně obsahující všechny zkoušky, revize a měření požadované technickými normami a předpisy ve vztahu k prováděným pracím, dodávkám a službám.</t>
  </si>
  <si>
    <t>04310300R</t>
  </si>
  <si>
    <t>Náklady na provedení zkoušek, revizí a měření</t>
  </si>
  <si>
    <t xml:space="preserve">Poznámka k položce:_x000d_
Poznámka k položce: 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 -mostní list, první prohlídka mostu</t>
  </si>
  <si>
    <t>049103001</t>
  </si>
  <si>
    <t>Náklady vzniklé v souvislosti s realizací stavby</t>
  </si>
  <si>
    <t>Poznámka k položce:_x000d_
Poznámka k položce: Například: - vyřízení záborů, žádostí o uzavírky - vyřízení stanovisek dotčených orgánů ke kolaudaci - zpracování havarijního a povodňového plánu - jednání s úřady v zastoupení</t>
  </si>
  <si>
    <t>09000100R</t>
  </si>
  <si>
    <t>Náklady na vyhotovení dokumentace k předání stavby</t>
  </si>
  <si>
    <t>Poznámka k položce:_x000d_
Poznámka k položce: Náklady spojené s vyhotovením, kopírováním a kopletací všech dokumentů požadovaných v SOD a VOP k předání stavby objenateli.</t>
  </si>
  <si>
    <t>09000105R</t>
  </si>
  <si>
    <t>Ostatní náklady vyplývající ze znění SOD a VOP</t>
  </si>
  <si>
    <t xml:space="preserve">Poznámka k položce:_x000d_
Poznámka k položce: Náklady související s plněním povinností zhotovitele požadované v SOD a VOP, např.: - náklady na zřízení bankovních záruk - náklady spojené vypracováním technologických postupů - náklady na vypracování ohlášení změn a změnových listů - náklady spojené s předáním díla  - náklady spojené s vyřízením záborů a nájmů pozemků dotčených stavbou - náklady spojené s projednání postupů prací s vlastníky dotčených pozemků nebo osobami či organizacemi které mají právo s těmito pozemky hospodařit atd.</t>
  </si>
  <si>
    <t>09000109R</t>
  </si>
  <si>
    <t>Stanovení zatížitelnosti mostní konstrukce dle CSN 73 6222</t>
  </si>
  <si>
    <t xml:space="preserve"> Vedlejší rozpočtové náklady</t>
  </si>
  <si>
    <t>0300010R1</t>
  </si>
  <si>
    <t>Náklady na zřízení zařízení staveniště v souladu s ZOV</t>
  </si>
  <si>
    <t>Poznámka k položce:_x000d_
Poznámka k položce: Náklady na dokumentaci ZS, příprava území pro ZS včetně odstranění materiálu a konstrukcí, vybudování odběrný míst, zřízení přípojek energií, vlastní vybudování objektů ZS a provizornich komunikací.</t>
  </si>
  <si>
    <t>0300010R2</t>
  </si>
  <si>
    <t>Náklady na provoz a údržbu zařízení staveniště</t>
  </si>
  <si>
    <t>Poznámka k položce:_x000d_
Poznámka k položce: Náklady na vybavení objektů, náklady na energie, úklid, údržba, osvětlení, oplocení, opravy na objektech ZS, čištění ploch, zabezpečení staveniště</t>
  </si>
  <si>
    <t>039001003</t>
  </si>
  <si>
    <t>Zrušení zařízení staveniště</t>
  </si>
  <si>
    <t>Poznámka k položce:_x000d_
Poznámka k položce: odstranění objektu ZS včetně přípojek a jejich odvozu, uvedení pozemku do původního stavu včetně nákladů s tím spojených</t>
  </si>
  <si>
    <t>04140300R</t>
  </si>
  <si>
    <t>Náklady na zajištění kolektivní bezpečnosti osob</t>
  </si>
  <si>
    <t xml:space="preserve">Poznámka k položce:_x000d_
Poznámka k položce: Náklady na zbudování, údržbu a zrušení: - zabezpečení okrajů konstrukcí proti pádu osob - komunikací pro pohyb osob po staveništi - přechodů přes výkopy  - a další prvky kolektivní ocrany osob, pokud nejsou jinde uvedeny</t>
  </si>
  <si>
    <t>079002001</t>
  </si>
  <si>
    <t>Ostatní provozní vlivy</t>
  </si>
  <si>
    <t>soubor…</t>
  </si>
  <si>
    <t xml:space="preserve">Poznámka k položce:_x000d_
Poznámka k položce: práce v ochranných pásmech     • dešťová kanalizace Město Valašské Meziříčí     • podzemní vedení vodovodu VODOVODY A KANALIZACE VSETÍN, a. s.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</si>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</sst>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351104" TargetMode="External" /><Relationship Id="rId2" Type="http://schemas.openxmlformats.org/officeDocument/2006/relationships/hyperlink" Target="https://podminky.urs.cz/item/CS_URS_2023_01/167151101" TargetMode="External" /><Relationship Id="rId3" Type="http://schemas.openxmlformats.org/officeDocument/2006/relationships/hyperlink" Target="https://podminky.urs.cz/item/CS_URS_2023_01/174151101" TargetMode="External" /><Relationship Id="rId4" Type="http://schemas.openxmlformats.org/officeDocument/2006/relationships/hyperlink" Target="https://podminky.urs.cz/item/CS_URS_2023_01/181111112" TargetMode="External" /><Relationship Id="rId5" Type="http://schemas.openxmlformats.org/officeDocument/2006/relationships/hyperlink" Target="https://podminky.urs.cz/item/CS_URS_2023_01/181411132" TargetMode="External" /><Relationship Id="rId6" Type="http://schemas.openxmlformats.org/officeDocument/2006/relationships/hyperlink" Target="https://podminky.urs.cz/item/CS_URS_2023_01/181911102" TargetMode="External" /><Relationship Id="rId7" Type="http://schemas.openxmlformats.org/officeDocument/2006/relationships/hyperlink" Target="https://podminky.urs.cz/item/CS_URS_2023_01/181951112" TargetMode="External" /><Relationship Id="rId8" Type="http://schemas.openxmlformats.org/officeDocument/2006/relationships/hyperlink" Target="https://podminky.urs.cz/item/CS_URS_2023_01/182351023" TargetMode="External" /><Relationship Id="rId9" Type="http://schemas.openxmlformats.org/officeDocument/2006/relationships/hyperlink" Target="https://podminky.urs.cz/item/CS_URS_2023_01/334323118" TargetMode="External" /><Relationship Id="rId10" Type="http://schemas.openxmlformats.org/officeDocument/2006/relationships/hyperlink" Target="https://podminky.urs.cz/item/CS_URS_2023_01/334323191" TargetMode="External" /><Relationship Id="rId11" Type="http://schemas.openxmlformats.org/officeDocument/2006/relationships/hyperlink" Target="https://podminky.urs.cz/item/CS_URS_2023_01/334323218" TargetMode="External" /><Relationship Id="rId12" Type="http://schemas.openxmlformats.org/officeDocument/2006/relationships/hyperlink" Target="https://podminky.urs.cz/item/CS_URS_2023_01/334323291" TargetMode="External" /><Relationship Id="rId13" Type="http://schemas.openxmlformats.org/officeDocument/2006/relationships/hyperlink" Target="https://podminky.urs.cz/item/CS_URS_2023_01/334351112" TargetMode="External" /><Relationship Id="rId14" Type="http://schemas.openxmlformats.org/officeDocument/2006/relationships/hyperlink" Target="https://podminky.urs.cz/item/CS_URS_2023_01/334351211" TargetMode="External" /><Relationship Id="rId15" Type="http://schemas.openxmlformats.org/officeDocument/2006/relationships/hyperlink" Target="https://podminky.urs.cz/item/CS_URS_2023_01/334352111" TargetMode="External" /><Relationship Id="rId16" Type="http://schemas.openxmlformats.org/officeDocument/2006/relationships/hyperlink" Target="https://podminky.urs.cz/item/CS_URS_2023_01/334352211" TargetMode="External" /><Relationship Id="rId17" Type="http://schemas.openxmlformats.org/officeDocument/2006/relationships/hyperlink" Target="https://podminky.urs.cz/item/CS_URS_2023_01/334361226" TargetMode="External" /><Relationship Id="rId18" Type="http://schemas.openxmlformats.org/officeDocument/2006/relationships/hyperlink" Target="https://podminky.urs.cz/item/CS_URS_2023_01/334361266" TargetMode="External" /><Relationship Id="rId19" Type="http://schemas.openxmlformats.org/officeDocument/2006/relationships/hyperlink" Target="https://podminky.urs.cz/item/CS_URS_2023_01/421321138" TargetMode="External" /><Relationship Id="rId20" Type="http://schemas.openxmlformats.org/officeDocument/2006/relationships/hyperlink" Target="https://podminky.urs.cz/item/CS_URS_2023_01/421321192" TargetMode="External" /><Relationship Id="rId21" Type="http://schemas.openxmlformats.org/officeDocument/2006/relationships/hyperlink" Target="https://podminky.urs.cz/item/CS_URS_2023_01/421361236" TargetMode="External" /><Relationship Id="rId22" Type="http://schemas.openxmlformats.org/officeDocument/2006/relationships/hyperlink" Target="https://podminky.urs.cz/item/CS_URS_2023_01/423175111" TargetMode="External" /><Relationship Id="rId23" Type="http://schemas.openxmlformats.org/officeDocument/2006/relationships/hyperlink" Target="https://podminky.urs.cz/item/CS_URS_2023_01/423357112" TargetMode="External" /><Relationship Id="rId24" Type="http://schemas.openxmlformats.org/officeDocument/2006/relationships/hyperlink" Target="https://podminky.urs.cz/item/CS_URS_2023_01/423357212" TargetMode="External" /><Relationship Id="rId25" Type="http://schemas.openxmlformats.org/officeDocument/2006/relationships/hyperlink" Target="https://podminky.urs.cz/item/CS_URS_2023_01/429172111" TargetMode="External" /><Relationship Id="rId26" Type="http://schemas.openxmlformats.org/officeDocument/2006/relationships/hyperlink" Target="https://podminky.urs.cz/item/CS_URS_2023_01/429172211" TargetMode="External" /><Relationship Id="rId27" Type="http://schemas.openxmlformats.org/officeDocument/2006/relationships/hyperlink" Target="https://podminky.urs.cz/item/CS_URS_2023_01/451476111" TargetMode="External" /><Relationship Id="rId28" Type="http://schemas.openxmlformats.org/officeDocument/2006/relationships/hyperlink" Target="https://podminky.urs.cz/item/CS_URS_2023_01/451476112" TargetMode="External" /><Relationship Id="rId29" Type="http://schemas.openxmlformats.org/officeDocument/2006/relationships/hyperlink" Target="https://podminky.urs.cz/item/CS_URS_2023_01/564801012" TargetMode="External" /><Relationship Id="rId30" Type="http://schemas.openxmlformats.org/officeDocument/2006/relationships/hyperlink" Target="https://podminky.urs.cz/item/CS_URS_2023_01/564851011" TargetMode="External" /><Relationship Id="rId31" Type="http://schemas.openxmlformats.org/officeDocument/2006/relationships/hyperlink" Target="https://podminky.urs.cz/item/CS_URS_2023_01/564861011" TargetMode="External" /><Relationship Id="rId32" Type="http://schemas.openxmlformats.org/officeDocument/2006/relationships/hyperlink" Target="https://podminky.urs.cz/item/CS_URS_2023_01/569903311" TargetMode="External" /><Relationship Id="rId33" Type="http://schemas.openxmlformats.org/officeDocument/2006/relationships/hyperlink" Target="https://podminky.urs.cz/item/CS_URS_2023_01/913121111" TargetMode="External" /><Relationship Id="rId34" Type="http://schemas.openxmlformats.org/officeDocument/2006/relationships/hyperlink" Target="https://podminky.urs.cz/item/CS_URS_2023_01/913121211" TargetMode="External" /><Relationship Id="rId35" Type="http://schemas.openxmlformats.org/officeDocument/2006/relationships/hyperlink" Target="https://podminky.urs.cz/item/CS_URS_2023_01/914112111" TargetMode="External" /><Relationship Id="rId36" Type="http://schemas.openxmlformats.org/officeDocument/2006/relationships/hyperlink" Target="https://podminky.urs.cz/item/CS_URS_2023_01/948411111" TargetMode="External" /><Relationship Id="rId37" Type="http://schemas.openxmlformats.org/officeDocument/2006/relationships/hyperlink" Target="https://podminky.urs.cz/item/CS_URS_2023_01/948411211" TargetMode="External" /><Relationship Id="rId38" Type="http://schemas.openxmlformats.org/officeDocument/2006/relationships/hyperlink" Target="https://podminky.urs.cz/item/CS_URS_2023_01/948411911" TargetMode="External" /><Relationship Id="rId39" Type="http://schemas.openxmlformats.org/officeDocument/2006/relationships/hyperlink" Target="https://podminky.urs.cz/item/CS_URS_2023_01/985121121" TargetMode="External" /><Relationship Id="rId40" Type="http://schemas.openxmlformats.org/officeDocument/2006/relationships/hyperlink" Target="https://podminky.urs.cz/item/CS_URS_2023_01/985121911" TargetMode="External" /><Relationship Id="rId41" Type="http://schemas.openxmlformats.org/officeDocument/2006/relationships/hyperlink" Target="https://podminky.urs.cz/item/CS_URS_2023_01/985121912" TargetMode="External" /><Relationship Id="rId42" Type="http://schemas.openxmlformats.org/officeDocument/2006/relationships/hyperlink" Target="https://podminky.urs.cz/item/CS_URS_2023_01/985311112" TargetMode="External" /><Relationship Id="rId43" Type="http://schemas.openxmlformats.org/officeDocument/2006/relationships/hyperlink" Target="https://podminky.urs.cz/item/CS_URS_2023_01/985311911" TargetMode="External" /><Relationship Id="rId44" Type="http://schemas.openxmlformats.org/officeDocument/2006/relationships/hyperlink" Target="https://podminky.urs.cz/item/CS_URS_2023_01/985311912" TargetMode="External" /><Relationship Id="rId45" Type="http://schemas.openxmlformats.org/officeDocument/2006/relationships/hyperlink" Target="https://podminky.urs.cz/item/CS_URS_2023_01/985312111" TargetMode="External" /><Relationship Id="rId46" Type="http://schemas.openxmlformats.org/officeDocument/2006/relationships/hyperlink" Target="https://podminky.urs.cz/item/CS_URS_2023_01/985312191" TargetMode="External" /><Relationship Id="rId47" Type="http://schemas.openxmlformats.org/officeDocument/2006/relationships/hyperlink" Target="https://podminky.urs.cz/item/CS_URS_2023_01/985312192" TargetMode="External" /><Relationship Id="rId48" Type="http://schemas.openxmlformats.org/officeDocument/2006/relationships/hyperlink" Target="https://podminky.urs.cz/item/CS_URS_2023_01/985321111" TargetMode="External" /><Relationship Id="rId49" Type="http://schemas.openxmlformats.org/officeDocument/2006/relationships/hyperlink" Target="https://podminky.urs.cz/item/CS_URS_2023_01/985321911" TargetMode="External" /><Relationship Id="rId50" Type="http://schemas.openxmlformats.org/officeDocument/2006/relationships/hyperlink" Target="https://podminky.urs.cz/item/CS_URS_2023_01/985321912" TargetMode="External" /><Relationship Id="rId51" Type="http://schemas.openxmlformats.org/officeDocument/2006/relationships/hyperlink" Target="https://podminky.urs.cz/item/CS_URS_2023_01/985323111" TargetMode="External" /><Relationship Id="rId52" Type="http://schemas.openxmlformats.org/officeDocument/2006/relationships/hyperlink" Target="https://podminky.urs.cz/item/CS_URS_2023_01/985323911" TargetMode="External" /><Relationship Id="rId53" Type="http://schemas.openxmlformats.org/officeDocument/2006/relationships/hyperlink" Target="https://podminky.urs.cz/item/CS_URS_2023_01/985323912" TargetMode="External" /><Relationship Id="rId54" Type="http://schemas.openxmlformats.org/officeDocument/2006/relationships/hyperlink" Target="https://podminky.urs.cz/item/CS_URS_2023_01/985324211" TargetMode="External" /><Relationship Id="rId55" Type="http://schemas.openxmlformats.org/officeDocument/2006/relationships/hyperlink" Target="https://podminky.urs.cz/item/CS_URS_2023_01/985324911" TargetMode="External" /><Relationship Id="rId56" Type="http://schemas.openxmlformats.org/officeDocument/2006/relationships/hyperlink" Target="https://podminky.urs.cz/item/CS_URS_2023_01/985331213" TargetMode="External" /><Relationship Id="rId57" Type="http://schemas.openxmlformats.org/officeDocument/2006/relationships/hyperlink" Target="https://podminky.urs.cz/item/CS_URS_2023_01/711112001" TargetMode="External" /><Relationship Id="rId58" Type="http://schemas.openxmlformats.org/officeDocument/2006/relationships/hyperlink" Target="https://podminky.urs.cz/item/CS_URS_2023_01/711112002" TargetMode="External" /><Relationship Id="rId59" Type="http://schemas.openxmlformats.org/officeDocument/2006/relationships/hyperlink" Target="https://podminky.urs.cz/item/CS_URS_2023_01/711142559" TargetMode="External" /><Relationship Id="rId60" Type="http://schemas.openxmlformats.org/officeDocument/2006/relationships/hyperlink" Target="https://podminky.urs.cz/item/CS_URS_2023_01/998711101" TargetMode="External" /><Relationship Id="rId61" Type="http://schemas.openxmlformats.org/officeDocument/2006/relationships/hyperlink" Target="https://podminky.urs.cz/item/CS_URS_2023_01/789223142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201" TargetMode="External" /><Relationship Id="rId2" Type="http://schemas.openxmlformats.org/officeDocument/2006/relationships/hyperlink" Target="https://podminky.urs.cz/item/CS_URS_2023_01/113107324" TargetMode="External" /><Relationship Id="rId3" Type="http://schemas.openxmlformats.org/officeDocument/2006/relationships/hyperlink" Target="https://podminky.urs.cz/item/CS_URS_2023_01/121151103" TargetMode="External" /><Relationship Id="rId4" Type="http://schemas.openxmlformats.org/officeDocument/2006/relationships/hyperlink" Target="https://podminky.urs.cz/item/CS_URS_2023_01/131251100" TargetMode="External" /><Relationship Id="rId5" Type="http://schemas.openxmlformats.org/officeDocument/2006/relationships/hyperlink" Target="https://podminky.urs.cz/item/CS_URS_2023_01/162301501" TargetMode="External" /><Relationship Id="rId6" Type="http://schemas.openxmlformats.org/officeDocument/2006/relationships/hyperlink" Target="https://podminky.urs.cz/item/CS_URS_2023_01/16265111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1_01/348185121" TargetMode="External" /><Relationship Id="rId12" Type="http://schemas.openxmlformats.org/officeDocument/2006/relationships/hyperlink" Target="https://podminky.urs.cz/item/CS_URS_2021_01/348185131" TargetMode="External" /><Relationship Id="rId13" Type="http://schemas.openxmlformats.org/officeDocument/2006/relationships/hyperlink" Target="https://podminky.urs.cz/item/CS_URS_2023_01/348185211" TargetMode="External" /><Relationship Id="rId14" Type="http://schemas.openxmlformats.org/officeDocument/2006/relationships/hyperlink" Target="https://podminky.urs.cz/item/CS_URS_2023_01/941221111" TargetMode="External" /><Relationship Id="rId15" Type="http://schemas.openxmlformats.org/officeDocument/2006/relationships/hyperlink" Target="https://podminky.urs.cz/item/CS_URS_2023_01/941221211" TargetMode="External" /><Relationship Id="rId16" Type="http://schemas.openxmlformats.org/officeDocument/2006/relationships/hyperlink" Target="https://podminky.urs.cz/item/CS_URS_2023_01/941221811" TargetMode="External" /><Relationship Id="rId17" Type="http://schemas.openxmlformats.org/officeDocument/2006/relationships/hyperlink" Target="https://podminky.urs.cz/item/CS_URS_2023_01/944511111" TargetMode="External" /><Relationship Id="rId18" Type="http://schemas.openxmlformats.org/officeDocument/2006/relationships/hyperlink" Target="https://podminky.urs.cz/item/CS_URS_2023_01/944511211" TargetMode="External" /><Relationship Id="rId19" Type="http://schemas.openxmlformats.org/officeDocument/2006/relationships/hyperlink" Target="https://podminky.urs.cz/item/CS_URS_2023_01/944511811" TargetMode="External" /><Relationship Id="rId20" Type="http://schemas.openxmlformats.org/officeDocument/2006/relationships/hyperlink" Target="https://podminky.urs.cz/item/CS_URS_2023_01/962051111" TargetMode="External" /><Relationship Id="rId21" Type="http://schemas.openxmlformats.org/officeDocument/2006/relationships/hyperlink" Target="https://podminky.urs.cz/item/CS_URS_2023_01/113106190" TargetMode="External" /><Relationship Id="rId22" Type="http://schemas.openxmlformats.org/officeDocument/2006/relationships/hyperlink" Target="https://podminky.urs.cz/item/CS_URS_2023_01/963071112" TargetMode="External" /><Relationship Id="rId23" Type="http://schemas.openxmlformats.org/officeDocument/2006/relationships/hyperlink" Target="https://podminky.urs.cz/item/CS_URS_2023_01/966075212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13862" TargetMode="External" /><Relationship Id="rId27" Type="http://schemas.openxmlformats.org/officeDocument/2006/relationships/hyperlink" Target="https://podminky.urs.cz/item/CS_URS_2023_01/997221551" TargetMode="External" /><Relationship Id="rId28" Type="http://schemas.openxmlformats.org/officeDocument/2006/relationships/hyperlink" Target="https://podminky.urs.cz/item/CS_URS_2023_01/997221559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46</v>
      </c>
      <c r="AO20" s="24"/>
      <c r="AP20" s="24"/>
      <c r="AQ20" s="24"/>
      <c r="AR20" s="22"/>
      <c r="BE20" s="33"/>
      <c r="BS20" s="19" t="s">
        <v>42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50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52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53</v>
      </c>
      <c r="E29" s="50"/>
      <c r="F29" s="34" t="s">
        <v>54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55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57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60</v>
      </c>
      <c r="U35" s="57"/>
      <c r="V35" s="57"/>
      <c r="W35" s="57"/>
      <c r="X35" s="59" t="s">
        <v>61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POSP738-2023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Údržbové práce na mostě přes Černý potok v Bynině na místní komunikaci k č. p. 141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část obce Bynina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7. 6. 2023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Valašské Meziříčí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Designtec s.r.o.</v>
      </c>
      <c r="AN49" s="67"/>
      <c r="AO49" s="67"/>
      <c r="AP49" s="67"/>
      <c r="AQ49" s="43"/>
      <c r="AR49" s="47"/>
      <c r="AS49" s="77" t="s">
        <v>63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>Ing. Michal Pospíšil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64</v>
      </c>
      <c r="D52" s="90"/>
      <c r="E52" s="90"/>
      <c r="F52" s="90"/>
      <c r="G52" s="90"/>
      <c r="H52" s="91"/>
      <c r="I52" s="92" t="s">
        <v>65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66</v>
      </c>
      <c r="AH52" s="90"/>
      <c r="AI52" s="90"/>
      <c r="AJ52" s="90"/>
      <c r="AK52" s="90"/>
      <c r="AL52" s="90"/>
      <c r="AM52" s="90"/>
      <c r="AN52" s="92" t="s">
        <v>67</v>
      </c>
      <c r="AO52" s="90"/>
      <c r="AP52" s="90"/>
      <c r="AQ52" s="94" t="s">
        <v>68</v>
      </c>
      <c r="AR52" s="47"/>
      <c r="AS52" s="95" t="s">
        <v>69</v>
      </c>
      <c r="AT52" s="96" t="s">
        <v>70</v>
      </c>
      <c r="AU52" s="96" t="s">
        <v>71</v>
      </c>
      <c r="AV52" s="96" t="s">
        <v>72</v>
      </c>
      <c r="AW52" s="96" t="s">
        <v>73</v>
      </c>
      <c r="AX52" s="96" t="s">
        <v>74</v>
      </c>
      <c r="AY52" s="96" t="s">
        <v>75</v>
      </c>
      <c r="AZ52" s="96" t="s">
        <v>76</v>
      </c>
      <c r="BA52" s="96" t="s">
        <v>77</v>
      </c>
      <c r="BB52" s="96" t="s">
        <v>78</v>
      </c>
      <c r="BC52" s="96" t="s">
        <v>79</v>
      </c>
      <c r="BD52" s="97" t="s">
        <v>80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ROUND(AG55+AG57+AG59,2)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46</v>
      </c>
      <c r="AR54" s="107"/>
      <c r="AS54" s="108">
        <f>ROUND(AS55+AS57+AS59,2)</f>
        <v>0</v>
      </c>
      <c r="AT54" s="109">
        <f>ROUND(SUM(AV54:AW54),2)</f>
        <v>0</v>
      </c>
      <c r="AU54" s="110">
        <f>ROUND(AU55+AU57+AU59,5)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ROUND(AZ55+AZ57+AZ59,2)</f>
        <v>0</v>
      </c>
      <c r="BA54" s="109">
        <f>ROUND(BA55+BA57+BA59,2)</f>
        <v>0</v>
      </c>
      <c r="BB54" s="109">
        <f>ROUND(BB55+BB57+BB59,2)</f>
        <v>0</v>
      </c>
      <c r="BC54" s="109">
        <f>ROUND(BC55+BC57+BC59,2)</f>
        <v>0</v>
      </c>
      <c r="BD54" s="111">
        <f>ROUND(BD55+BD57+BD59,2)</f>
        <v>0</v>
      </c>
      <c r="BE54" s="6"/>
      <c r="BS54" s="112" t="s">
        <v>82</v>
      </c>
      <c r="BT54" s="112" t="s">
        <v>83</v>
      </c>
      <c r="BU54" s="113" t="s">
        <v>84</v>
      </c>
      <c r="BV54" s="112" t="s">
        <v>85</v>
      </c>
      <c r="BW54" s="112" t="s">
        <v>5</v>
      </c>
      <c r="BX54" s="112" t="s">
        <v>86</v>
      </c>
      <c r="CL54" s="112" t="s">
        <v>19</v>
      </c>
    </row>
    <row r="55" s="7" customFormat="1" ht="37.5" customHeight="1">
      <c r="A55" s="7"/>
      <c r="B55" s="114"/>
      <c r="C55" s="115"/>
      <c r="D55" s="116" t="s">
        <v>87</v>
      </c>
      <c r="E55" s="116"/>
      <c r="F55" s="116"/>
      <c r="G55" s="116"/>
      <c r="H55" s="116"/>
      <c r="I55" s="117"/>
      <c r="J55" s="116" t="s">
        <v>88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89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82</v>
      </c>
      <c r="BT55" s="126" t="s">
        <v>87</v>
      </c>
      <c r="BU55" s="126" t="s">
        <v>84</v>
      </c>
      <c r="BV55" s="126" t="s">
        <v>85</v>
      </c>
      <c r="BW55" s="126" t="s">
        <v>90</v>
      </c>
      <c r="BX55" s="126" t="s">
        <v>5</v>
      </c>
      <c r="CL55" s="126" t="s">
        <v>19</v>
      </c>
      <c r="CM55" s="126" t="s">
        <v>91</v>
      </c>
    </row>
    <row r="56" s="4" customFormat="1" ht="35.25" customHeight="1">
      <c r="A56" s="127" t="s">
        <v>92</v>
      </c>
      <c r="B56" s="66"/>
      <c r="C56" s="128"/>
      <c r="D56" s="128"/>
      <c r="E56" s="129" t="s">
        <v>93</v>
      </c>
      <c r="F56" s="129"/>
      <c r="G56" s="129"/>
      <c r="H56" s="129"/>
      <c r="I56" s="129"/>
      <c r="J56" s="128"/>
      <c r="K56" s="129" t="s">
        <v>88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'1-1 - Údržbové práce na m...'!J32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94</v>
      </c>
      <c r="AR56" s="68"/>
      <c r="AS56" s="132">
        <v>0</v>
      </c>
      <c r="AT56" s="133">
        <f>ROUND(SUM(AV56:AW56),2)</f>
        <v>0</v>
      </c>
      <c r="AU56" s="134">
        <f>'1-1 - Údržbové práce na m...'!P96</f>
        <v>0</v>
      </c>
      <c r="AV56" s="133">
        <f>'1-1 - Údržbové práce na m...'!J35</f>
        <v>0</v>
      </c>
      <c r="AW56" s="133">
        <f>'1-1 - Údržbové práce na m...'!J36</f>
        <v>0</v>
      </c>
      <c r="AX56" s="133">
        <f>'1-1 - Údržbové práce na m...'!J37</f>
        <v>0</v>
      </c>
      <c r="AY56" s="133">
        <f>'1-1 - Údržbové práce na m...'!J38</f>
        <v>0</v>
      </c>
      <c r="AZ56" s="133">
        <f>'1-1 - Údržbové práce na m...'!F35</f>
        <v>0</v>
      </c>
      <c r="BA56" s="133">
        <f>'1-1 - Údržbové práce na m...'!F36</f>
        <v>0</v>
      </c>
      <c r="BB56" s="133">
        <f>'1-1 - Údržbové práce na m...'!F37</f>
        <v>0</v>
      </c>
      <c r="BC56" s="133">
        <f>'1-1 - Údržbové práce na m...'!F38</f>
        <v>0</v>
      </c>
      <c r="BD56" s="135">
        <f>'1-1 - Údržbové práce na m...'!F39</f>
        <v>0</v>
      </c>
      <c r="BE56" s="4"/>
      <c r="BT56" s="136" t="s">
        <v>91</v>
      </c>
      <c r="BV56" s="136" t="s">
        <v>85</v>
      </c>
      <c r="BW56" s="136" t="s">
        <v>95</v>
      </c>
      <c r="BX56" s="136" t="s">
        <v>90</v>
      </c>
      <c r="CL56" s="136" t="s">
        <v>19</v>
      </c>
    </row>
    <row r="57" s="7" customFormat="1" ht="37.5" customHeight="1">
      <c r="A57" s="7"/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ROUND(AG58,2)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89</v>
      </c>
      <c r="AR57" s="121"/>
      <c r="AS57" s="122">
        <f>ROUND(AS58,2)</f>
        <v>0</v>
      </c>
      <c r="AT57" s="123">
        <f>ROUND(SUM(AV57:AW57),2)</f>
        <v>0</v>
      </c>
      <c r="AU57" s="124">
        <f>ROUND(AU58,5)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ROUND(AZ58,2)</f>
        <v>0</v>
      </c>
      <c r="BA57" s="123">
        <f>ROUND(BA58,2)</f>
        <v>0</v>
      </c>
      <c r="BB57" s="123">
        <f>ROUND(BB58,2)</f>
        <v>0</v>
      </c>
      <c r="BC57" s="123">
        <f>ROUND(BC58,2)</f>
        <v>0</v>
      </c>
      <c r="BD57" s="125">
        <f>ROUND(BD58,2)</f>
        <v>0</v>
      </c>
      <c r="BE57" s="7"/>
      <c r="BS57" s="126" t="s">
        <v>82</v>
      </c>
      <c r="BT57" s="126" t="s">
        <v>87</v>
      </c>
      <c r="BU57" s="126" t="s">
        <v>84</v>
      </c>
      <c r="BV57" s="126" t="s">
        <v>85</v>
      </c>
      <c r="BW57" s="126" t="s">
        <v>97</v>
      </c>
      <c r="BX57" s="126" t="s">
        <v>5</v>
      </c>
      <c r="CL57" s="126" t="s">
        <v>19</v>
      </c>
      <c r="CM57" s="126" t="s">
        <v>91</v>
      </c>
    </row>
    <row r="58" s="4" customFormat="1" ht="35.25" customHeight="1">
      <c r="A58" s="127" t="s">
        <v>92</v>
      </c>
      <c r="B58" s="66"/>
      <c r="C58" s="128"/>
      <c r="D58" s="128"/>
      <c r="E58" s="129" t="s">
        <v>98</v>
      </c>
      <c r="F58" s="129"/>
      <c r="G58" s="129"/>
      <c r="H58" s="129"/>
      <c r="I58" s="129"/>
      <c r="J58" s="128"/>
      <c r="K58" s="129" t="s">
        <v>96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'2-1 - Údržbové práce na m...'!J32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94</v>
      </c>
      <c r="AR58" s="68"/>
      <c r="AS58" s="132">
        <v>0</v>
      </c>
      <c r="AT58" s="133">
        <f>ROUND(SUM(AV58:AW58),2)</f>
        <v>0</v>
      </c>
      <c r="AU58" s="134">
        <f>'2-1 - Údržbové práce na m...'!P90</f>
        <v>0</v>
      </c>
      <c r="AV58" s="133">
        <f>'2-1 - Údržbové práce na m...'!J35</f>
        <v>0</v>
      </c>
      <c r="AW58" s="133">
        <f>'2-1 - Údržbové práce na m...'!J36</f>
        <v>0</v>
      </c>
      <c r="AX58" s="133">
        <f>'2-1 - Údržbové práce na m...'!J37</f>
        <v>0</v>
      </c>
      <c r="AY58" s="133">
        <f>'2-1 - Údržbové práce na m...'!J38</f>
        <v>0</v>
      </c>
      <c r="AZ58" s="133">
        <f>'2-1 - Údržbové práce na m...'!F35</f>
        <v>0</v>
      </c>
      <c r="BA58" s="133">
        <f>'2-1 - Údržbové práce na m...'!F36</f>
        <v>0</v>
      </c>
      <c r="BB58" s="133">
        <f>'2-1 - Údržbové práce na m...'!F37</f>
        <v>0</v>
      </c>
      <c r="BC58" s="133">
        <f>'2-1 - Údržbové práce na m...'!F38</f>
        <v>0</v>
      </c>
      <c r="BD58" s="135">
        <f>'2-1 - Údržbové práce na m...'!F39</f>
        <v>0</v>
      </c>
      <c r="BE58" s="4"/>
      <c r="BT58" s="136" t="s">
        <v>91</v>
      </c>
      <c r="BV58" s="136" t="s">
        <v>85</v>
      </c>
      <c r="BW58" s="136" t="s">
        <v>99</v>
      </c>
      <c r="BX58" s="136" t="s">
        <v>97</v>
      </c>
      <c r="CL58" s="136" t="s">
        <v>19</v>
      </c>
    </row>
    <row r="59" s="7" customFormat="1" ht="24.75" customHeight="1">
      <c r="A59" s="7"/>
      <c r="B59" s="114"/>
      <c r="C59" s="115"/>
      <c r="D59" s="116" t="s">
        <v>100</v>
      </c>
      <c r="E59" s="116"/>
      <c r="F59" s="116"/>
      <c r="G59" s="116"/>
      <c r="H59" s="116"/>
      <c r="I59" s="117"/>
      <c r="J59" s="116" t="s">
        <v>101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102</v>
      </c>
      <c r="AR59" s="121"/>
      <c r="AS59" s="122">
        <f>ROUND(AS60,2)</f>
        <v>0</v>
      </c>
      <c r="AT59" s="123">
        <f>ROUND(SUM(AV59:AW59),2)</f>
        <v>0</v>
      </c>
      <c r="AU59" s="124">
        <f>ROUND(AU60,5)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ROUND(AZ60,2)</f>
        <v>0</v>
      </c>
      <c r="BA59" s="123">
        <f>ROUND(BA60,2)</f>
        <v>0</v>
      </c>
      <c r="BB59" s="123">
        <f>ROUND(BB60,2)</f>
        <v>0</v>
      </c>
      <c r="BC59" s="123">
        <f>ROUND(BC60,2)</f>
        <v>0</v>
      </c>
      <c r="BD59" s="125">
        <f>ROUND(BD60,2)</f>
        <v>0</v>
      </c>
      <c r="BE59" s="7"/>
      <c r="BS59" s="126" t="s">
        <v>82</v>
      </c>
      <c r="BT59" s="126" t="s">
        <v>87</v>
      </c>
      <c r="BU59" s="126" t="s">
        <v>84</v>
      </c>
      <c r="BV59" s="126" t="s">
        <v>85</v>
      </c>
      <c r="BW59" s="126" t="s">
        <v>103</v>
      </c>
      <c r="BX59" s="126" t="s">
        <v>5</v>
      </c>
      <c r="CL59" s="126" t="s">
        <v>19</v>
      </c>
      <c r="CM59" s="126" t="s">
        <v>91</v>
      </c>
    </row>
    <row r="60" s="4" customFormat="1" ht="23.25" customHeight="1">
      <c r="A60" s="127" t="s">
        <v>92</v>
      </c>
      <c r="B60" s="66"/>
      <c r="C60" s="128"/>
      <c r="D60" s="128"/>
      <c r="E60" s="129" t="s">
        <v>104</v>
      </c>
      <c r="F60" s="129"/>
      <c r="G60" s="129"/>
      <c r="H60" s="129"/>
      <c r="I60" s="129"/>
      <c r="J60" s="128"/>
      <c r="K60" s="129" t="s">
        <v>105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'3-1 - Vedlejší rozpočtové...'!J32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94</v>
      </c>
      <c r="AR60" s="68"/>
      <c r="AS60" s="137">
        <v>0</v>
      </c>
      <c r="AT60" s="138">
        <f>ROUND(SUM(AV60:AW60),2)</f>
        <v>0</v>
      </c>
      <c r="AU60" s="139">
        <f>'3-1 - Vedlejší rozpočtové...'!P89</f>
        <v>0</v>
      </c>
      <c r="AV60" s="138">
        <f>'3-1 - Vedlejší rozpočtové...'!J35</f>
        <v>0</v>
      </c>
      <c r="AW60" s="138">
        <f>'3-1 - Vedlejší rozpočtové...'!J36</f>
        <v>0</v>
      </c>
      <c r="AX60" s="138">
        <f>'3-1 - Vedlejší rozpočtové...'!J37</f>
        <v>0</v>
      </c>
      <c r="AY60" s="138">
        <f>'3-1 - Vedlejší rozpočtové...'!J38</f>
        <v>0</v>
      </c>
      <c r="AZ60" s="138">
        <f>'3-1 - Vedlejší rozpočtové...'!F35</f>
        <v>0</v>
      </c>
      <c r="BA60" s="138">
        <f>'3-1 - Vedlejší rozpočtové...'!F36</f>
        <v>0</v>
      </c>
      <c r="BB60" s="138">
        <f>'3-1 - Vedlejší rozpočtové...'!F37</f>
        <v>0</v>
      </c>
      <c r="BC60" s="138">
        <f>'3-1 - Vedlejší rozpočtové...'!F38</f>
        <v>0</v>
      </c>
      <c r="BD60" s="140">
        <f>'3-1 - Vedlejší rozpočtové...'!F39</f>
        <v>0</v>
      </c>
      <c r="BE60" s="4"/>
      <c r="BT60" s="136" t="s">
        <v>91</v>
      </c>
      <c r="BV60" s="136" t="s">
        <v>85</v>
      </c>
      <c r="BW60" s="136" t="s">
        <v>106</v>
      </c>
      <c r="BX60" s="136" t="s">
        <v>103</v>
      </c>
      <c r="CL60" s="136" t="s">
        <v>46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JSjigro7mUJjMRYNjcFKkfiZrfhS1Lk4nqCqZdIPvRzdxkCi1HUu3GzD/wegrWxBqDEK9PJrxJykEdHXn9iSKA==" hashValue="FBr5ueaGq4B+kT5rhPxGL+ANtnMu49s22DPT0z8BC+9f/BrwZF+odUwibgXjS6pnVGl6cPFblimw5cR/qgs9D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1-1 - Údržbové práce na m...'!C2" display="/"/>
    <hyperlink ref="A58" location="'2-1 - Údržbové práce na m...'!C2" display="/"/>
    <hyperlink ref="A60" location="'3-1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Údržbové práce na mostě přes Černý potok v Bynině na místní komunikaci k č. p. 141</v>
      </c>
      <c r="F7" s="145"/>
      <c r="G7" s="145"/>
      <c r="H7" s="145"/>
      <c r="L7" s="22"/>
    </row>
    <row r="8" s="1" customFormat="1" ht="12" customHeight="1">
      <c r="B8" s="22"/>
      <c r="D8" s="145" t="s">
        <v>108</v>
      </c>
      <c r="L8" s="22"/>
    </row>
    <row r="9" s="2" customFormat="1" ht="23.25" customHeight="1">
      <c r="A9" s="41"/>
      <c r="B9" s="47"/>
      <c r="C9" s="41"/>
      <c r="D9" s="41"/>
      <c r="E9" s="146" t="s">
        <v>109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8" t="s">
        <v>111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46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7. 6. 2023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41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31</v>
      </c>
      <c r="J25" s="136" t="s">
        <v>44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</v>
      </c>
      <c r="F26" s="41"/>
      <c r="G26" s="41"/>
      <c r="H26" s="41"/>
      <c r="I26" s="145" t="s">
        <v>34</v>
      </c>
      <c r="J26" s="136" t="s">
        <v>46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47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49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51</v>
      </c>
      <c r="G34" s="41"/>
      <c r="H34" s="41"/>
      <c r="I34" s="157" t="s">
        <v>50</v>
      </c>
      <c r="J34" s="157" t="s">
        <v>52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53</v>
      </c>
      <c r="E35" s="145" t="s">
        <v>54</v>
      </c>
      <c r="F35" s="159">
        <f>ROUND((SUM(BE96:BE857)),  2)</f>
        <v>0</v>
      </c>
      <c r="G35" s="41"/>
      <c r="H35" s="41"/>
      <c r="I35" s="160">
        <v>0.20999999999999999</v>
      </c>
      <c r="J35" s="159">
        <f>ROUND(((SUM(BE96:BE857))*I35),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55</v>
      </c>
      <c r="F36" s="159">
        <f>ROUND((SUM(BF96:BF857)),  2)</f>
        <v>0</v>
      </c>
      <c r="G36" s="41"/>
      <c r="H36" s="41"/>
      <c r="I36" s="160">
        <v>0.14999999999999999</v>
      </c>
      <c r="J36" s="159">
        <f>ROUND(((SUM(BF96:BF857))*I36),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56</v>
      </c>
      <c r="F37" s="159">
        <f>ROUND((SUM(BG96:BG857)),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57</v>
      </c>
      <c r="F38" s="159">
        <f>ROUND((SUM(BH96:BH857)),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58</v>
      </c>
      <c r="F39" s="159">
        <f>ROUND((SUM(BI96:BI857)),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59</v>
      </c>
      <c r="E41" s="163"/>
      <c r="F41" s="163"/>
      <c r="G41" s="164" t="s">
        <v>60</v>
      </c>
      <c r="H41" s="165" t="s">
        <v>61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112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Údržbové práce na mostě přes Černý potok v Bynině na místní komunikaci k č. p. 141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23.25" customHeight="1">
      <c r="A52" s="41"/>
      <c r="B52" s="42"/>
      <c r="C52" s="43"/>
      <c r="D52" s="43"/>
      <c r="E52" s="172" t="s">
        <v>109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110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1-1 - Údržbové práce na mostě přes Černý potok v Bynině na místní komunikaci k č. p. 141 - rekonstrukce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část obce Bynina</v>
      </c>
      <c r="G56" s="43"/>
      <c r="H56" s="43"/>
      <c r="I56" s="34" t="s">
        <v>24</v>
      </c>
      <c r="J56" s="75" t="str">
        <f>IF(J14="","",J14)</f>
        <v>7. 6. 2023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Valašské Meziříčí</v>
      </c>
      <c r="G58" s="43"/>
      <c r="H58" s="43"/>
      <c r="I58" s="34" t="s">
        <v>38</v>
      </c>
      <c r="J58" s="39" t="str">
        <f>E23</f>
        <v>Designtec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>Ing. Michal Pospíšil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113</v>
      </c>
      <c r="D61" s="174"/>
      <c r="E61" s="174"/>
      <c r="F61" s="174"/>
      <c r="G61" s="174"/>
      <c r="H61" s="174"/>
      <c r="I61" s="174"/>
      <c r="J61" s="175" t="s">
        <v>114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81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115</v>
      </c>
    </row>
    <row r="64" s="9" customFormat="1" ht="24.96" customHeight="1">
      <c r="A64" s="9"/>
      <c r="B64" s="177"/>
      <c r="C64" s="178"/>
      <c r="D64" s="179" t="s">
        <v>116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118</v>
      </c>
      <c r="E66" s="185"/>
      <c r="F66" s="185"/>
      <c r="G66" s="185"/>
      <c r="H66" s="185"/>
      <c r="I66" s="185"/>
      <c r="J66" s="186">
        <f>J171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119</v>
      </c>
      <c r="E67" s="185"/>
      <c r="F67" s="185"/>
      <c r="G67" s="185"/>
      <c r="H67" s="185"/>
      <c r="I67" s="185"/>
      <c r="J67" s="186">
        <f>J183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120</v>
      </c>
      <c r="E68" s="185"/>
      <c r="F68" s="185"/>
      <c r="G68" s="185"/>
      <c r="H68" s="185"/>
      <c r="I68" s="185"/>
      <c r="J68" s="186">
        <f>J374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121</v>
      </c>
      <c r="E69" s="185"/>
      <c r="F69" s="185"/>
      <c r="G69" s="185"/>
      <c r="H69" s="185"/>
      <c r="I69" s="185"/>
      <c r="J69" s="186">
        <f>J478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122</v>
      </c>
      <c r="E70" s="185"/>
      <c r="F70" s="185"/>
      <c r="G70" s="185"/>
      <c r="H70" s="185"/>
      <c r="I70" s="185"/>
      <c r="J70" s="186">
        <f>J518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123</v>
      </c>
      <c r="E71" s="185"/>
      <c r="F71" s="185"/>
      <c r="G71" s="185"/>
      <c r="H71" s="185"/>
      <c r="I71" s="185"/>
      <c r="J71" s="186">
        <f>J546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124</v>
      </c>
      <c r="E72" s="180"/>
      <c r="F72" s="180"/>
      <c r="G72" s="180"/>
      <c r="H72" s="180"/>
      <c r="I72" s="180"/>
      <c r="J72" s="181">
        <f>J720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125</v>
      </c>
      <c r="E73" s="185"/>
      <c r="F73" s="185"/>
      <c r="G73" s="185"/>
      <c r="H73" s="185"/>
      <c r="I73" s="185"/>
      <c r="J73" s="186">
        <f>J721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126</v>
      </c>
      <c r="E74" s="185"/>
      <c r="F74" s="185"/>
      <c r="G74" s="185"/>
      <c r="H74" s="185"/>
      <c r="I74" s="185"/>
      <c r="J74" s="186">
        <f>J827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5" t="s">
        <v>127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6.25" customHeight="1">
      <c r="A84" s="41"/>
      <c r="B84" s="42"/>
      <c r="C84" s="43"/>
      <c r="D84" s="43"/>
      <c r="E84" s="172" t="str">
        <f>E7</f>
        <v>Údržbové práce na mostě přes Černý potok v Bynině na místní komunikaci k č. p. 141</v>
      </c>
      <c r="F84" s="34"/>
      <c r="G84" s="34"/>
      <c r="H84" s="34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3"/>
      <c r="C85" s="34" t="s">
        <v>108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23.25" customHeight="1">
      <c r="A86" s="41"/>
      <c r="B86" s="42"/>
      <c r="C86" s="43"/>
      <c r="D86" s="43"/>
      <c r="E86" s="172" t="s">
        <v>109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110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30" customHeight="1">
      <c r="A88" s="41"/>
      <c r="B88" s="42"/>
      <c r="C88" s="43"/>
      <c r="D88" s="43"/>
      <c r="E88" s="72" t="str">
        <f>E11</f>
        <v>1-1 - Údržbové práce na mostě přes Černý potok v Bynině na místní komunikaci k č. p. 141 - rekonstrukce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F14</f>
        <v>část obce Bynina</v>
      </c>
      <c r="G90" s="43"/>
      <c r="H90" s="43"/>
      <c r="I90" s="34" t="s">
        <v>24</v>
      </c>
      <c r="J90" s="75" t="str">
        <f>IF(J14="","",J14)</f>
        <v>7. 6. 2023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30</v>
      </c>
      <c r="D92" s="43"/>
      <c r="E92" s="43"/>
      <c r="F92" s="29" t="str">
        <f>E17</f>
        <v>Město Valašské Meziříčí</v>
      </c>
      <c r="G92" s="43"/>
      <c r="H92" s="43"/>
      <c r="I92" s="34" t="s">
        <v>38</v>
      </c>
      <c r="J92" s="39" t="str">
        <f>E23</f>
        <v>Designtec s.r.o.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36</v>
      </c>
      <c r="D93" s="43"/>
      <c r="E93" s="43"/>
      <c r="F93" s="29" t="str">
        <f>IF(E20="","",E20)</f>
        <v>Vyplň údaj</v>
      </c>
      <c r="G93" s="43"/>
      <c r="H93" s="43"/>
      <c r="I93" s="34" t="s">
        <v>43</v>
      </c>
      <c r="J93" s="39" t="str">
        <f>E26</f>
        <v>Ing. Michal Pospíšil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128</v>
      </c>
      <c r="D95" s="191" t="s">
        <v>68</v>
      </c>
      <c r="E95" s="191" t="s">
        <v>64</v>
      </c>
      <c r="F95" s="191" t="s">
        <v>65</v>
      </c>
      <c r="G95" s="191" t="s">
        <v>129</v>
      </c>
      <c r="H95" s="191" t="s">
        <v>130</v>
      </c>
      <c r="I95" s="191" t="s">
        <v>131</v>
      </c>
      <c r="J95" s="191" t="s">
        <v>114</v>
      </c>
      <c r="K95" s="192" t="s">
        <v>132</v>
      </c>
      <c r="L95" s="193"/>
      <c r="M95" s="95" t="s">
        <v>46</v>
      </c>
      <c r="N95" s="96" t="s">
        <v>53</v>
      </c>
      <c r="O95" s="96" t="s">
        <v>133</v>
      </c>
      <c r="P95" s="96" t="s">
        <v>134</v>
      </c>
      <c r="Q95" s="96" t="s">
        <v>135</v>
      </c>
      <c r="R95" s="96" t="s">
        <v>136</v>
      </c>
      <c r="S95" s="96" t="s">
        <v>137</v>
      </c>
      <c r="T95" s="97" t="s">
        <v>138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139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P97+P720</f>
        <v>0</v>
      </c>
      <c r="Q96" s="99"/>
      <c r="R96" s="196">
        <f>R97+R720</f>
        <v>9.7940733699999996</v>
      </c>
      <c r="S96" s="99"/>
      <c r="T96" s="197">
        <f>T97+T720</f>
        <v>2.416115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82</v>
      </c>
      <c r="AU96" s="19" t="s">
        <v>115</v>
      </c>
      <c r="BK96" s="198">
        <f>BK97+BK720</f>
        <v>0</v>
      </c>
    </row>
    <row r="97" s="12" customFormat="1" ht="25.92" customHeight="1">
      <c r="A97" s="12"/>
      <c r="B97" s="199"/>
      <c r="C97" s="200"/>
      <c r="D97" s="201" t="s">
        <v>82</v>
      </c>
      <c r="E97" s="202" t="s">
        <v>140</v>
      </c>
      <c r="F97" s="202" t="s">
        <v>141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P98+P171+P183+P374+P478+P518+P546</f>
        <v>0</v>
      </c>
      <c r="Q97" s="207"/>
      <c r="R97" s="208">
        <f>R98+R171+R183+R374+R478+R518+R546</f>
        <v>9.5385888699999999</v>
      </c>
      <c r="S97" s="207"/>
      <c r="T97" s="209">
        <f>T98+T171+T183+T374+T478+T518+T546</f>
        <v>2.416115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87</v>
      </c>
      <c r="AT97" s="211" t="s">
        <v>82</v>
      </c>
      <c r="AU97" s="211" t="s">
        <v>83</v>
      </c>
      <c r="AY97" s="210" t="s">
        <v>142</v>
      </c>
      <c r="BK97" s="212">
        <f>BK98+BK171+BK183+BK374+BK478+BK518+BK546</f>
        <v>0</v>
      </c>
    </row>
    <row r="98" s="12" customFormat="1" ht="22.8" customHeight="1">
      <c r="A98" s="12"/>
      <c r="B98" s="199"/>
      <c r="C98" s="200"/>
      <c r="D98" s="201" t="s">
        <v>82</v>
      </c>
      <c r="E98" s="213" t="s">
        <v>87</v>
      </c>
      <c r="F98" s="213" t="s">
        <v>143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SUM(P99:P170)</f>
        <v>0</v>
      </c>
      <c r="Q98" s="207"/>
      <c r="R98" s="208">
        <f>SUM(R99:R170)</f>
        <v>3.078411</v>
      </c>
      <c r="S98" s="207"/>
      <c r="T98" s="209">
        <f>SUM(T99:T170)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87</v>
      </c>
      <c r="AT98" s="211" t="s">
        <v>82</v>
      </c>
      <c r="AU98" s="211" t="s">
        <v>87</v>
      </c>
      <c r="AY98" s="210" t="s">
        <v>142</v>
      </c>
      <c r="BK98" s="212">
        <f>SUM(BK99:BK170)</f>
        <v>0</v>
      </c>
    </row>
    <row r="99" s="2" customFormat="1" ht="37.8" customHeight="1">
      <c r="A99" s="41"/>
      <c r="B99" s="42"/>
      <c r="C99" s="215" t="s">
        <v>87</v>
      </c>
      <c r="D99" s="215" t="s">
        <v>144</v>
      </c>
      <c r="E99" s="216" t="s">
        <v>145</v>
      </c>
      <c r="F99" s="217" t="s">
        <v>146</v>
      </c>
      <c r="G99" s="218" t="s">
        <v>147</v>
      </c>
      <c r="H99" s="219">
        <v>3.085</v>
      </c>
      <c r="I99" s="220"/>
      <c r="J99" s="221">
        <f>ROUND(I99*H99,2)</f>
        <v>0</v>
      </c>
      <c r="K99" s="217" t="s">
        <v>148</v>
      </c>
      <c r="L99" s="47"/>
      <c r="M99" s="222" t="s">
        <v>46</v>
      </c>
      <c r="N99" s="223" t="s">
        <v>54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91</v>
      </c>
      <c r="AY99" s="19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87</v>
      </c>
      <c r="BK99" s="227">
        <f>ROUND(I99*H99,2)</f>
        <v>0</v>
      </c>
      <c r="BL99" s="19" t="s">
        <v>149</v>
      </c>
      <c r="BM99" s="226" t="s">
        <v>150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152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151</v>
      </c>
      <c r="AU100" s="19" t="s">
        <v>91</v>
      </c>
    </row>
    <row r="101" s="2" customFormat="1">
      <c r="A101" s="41"/>
      <c r="B101" s="42"/>
      <c r="C101" s="43"/>
      <c r="D101" s="233" t="s">
        <v>153</v>
      </c>
      <c r="E101" s="43"/>
      <c r="F101" s="234" t="s">
        <v>154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153</v>
      </c>
      <c r="AU101" s="19" t="s">
        <v>91</v>
      </c>
    </row>
    <row r="102" s="13" customFormat="1">
      <c r="A102" s="13"/>
      <c r="B102" s="235"/>
      <c r="C102" s="236"/>
      <c r="D102" s="228" t="s">
        <v>155</v>
      </c>
      <c r="E102" s="237" t="s">
        <v>46</v>
      </c>
      <c r="F102" s="238" t="s">
        <v>156</v>
      </c>
      <c r="G102" s="236"/>
      <c r="H102" s="237" t="s">
        <v>46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155</v>
      </c>
      <c r="AU102" s="244" t="s">
        <v>91</v>
      </c>
      <c r="AV102" s="13" t="s">
        <v>87</v>
      </c>
      <c r="AW102" s="13" t="s">
        <v>42</v>
      </c>
      <c r="AX102" s="13" t="s">
        <v>83</v>
      </c>
      <c r="AY102" s="244" t="s">
        <v>142</v>
      </c>
    </row>
    <row r="103" s="14" customFormat="1">
      <c r="A103" s="14"/>
      <c r="B103" s="245"/>
      <c r="C103" s="246"/>
      <c r="D103" s="228" t="s">
        <v>155</v>
      </c>
      <c r="E103" s="247" t="s">
        <v>46</v>
      </c>
      <c r="F103" s="248" t="s">
        <v>157</v>
      </c>
      <c r="G103" s="246"/>
      <c r="H103" s="249">
        <v>3.085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155</v>
      </c>
      <c r="AU103" s="255" t="s">
        <v>91</v>
      </c>
      <c r="AV103" s="14" t="s">
        <v>91</v>
      </c>
      <c r="AW103" s="14" t="s">
        <v>42</v>
      </c>
      <c r="AX103" s="14" t="s">
        <v>87</v>
      </c>
      <c r="AY103" s="255" t="s">
        <v>142</v>
      </c>
    </row>
    <row r="104" s="2" customFormat="1" ht="24.15" customHeight="1">
      <c r="A104" s="41"/>
      <c r="B104" s="42"/>
      <c r="C104" s="215" t="s">
        <v>91</v>
      </c>
      <c r="D104" s="215" t="s">
        <v>144</v>
      </c>
      <c r="E104" s="216" t="s">
        <v>158</v>
      </c>
      <c r="F104" s="217" t="s">
        <v>159</v>
      </c>
      <c r="G104" s="218" t="s">
        <v>147</v>
      </c>
      <c r="H104" s="219">
        <v>3.085</v>
      </c>
      <c r="I104" s="220"/>
      <c r="J104" s="221">
        <f>ROUND(I104*H104,2)</f>
        <v>0</v>
      </c>
      <c r="K104" s="217" t="s">
        <v>148</v>
      </c>
      <c r="L104" s="47"/>
      <c r="M104" s="222" t="s">
        <v>46</v>
      </c>
      <c r="N104" s="223" t="s">
        <v>54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91</v>
      </c>
      <c r="AY104" s="19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87</v>
      </c>
      <c r="BK104" s="227">
        <f>ROUND(I104*H104,2)</f>
        <v>0</v>
      </c>
      <c r="BL104" s="19" t="s">
        <v>149</v>
      </c>
      <c r="BM104" s="226" t="s">
        <v>160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161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151</v>
      </c>
      <c r="AU105" s="19" t="s">
        <v>91</v>
      </c>
    </row>
    <row r="106" s="2" customFormat="1">
      <c r="A106" s="41"/>
      <c r="B106" s="42"/>
      <c r="C106" s="43"/>
      <c r="D106" s="233" t="s">
        <v>153</v>
      </c>
      <c r="E106" s="43"/>
      <c r="F106" s="234" t="s">
        <v>162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153</v>
      </c>
      <c r="AU106" s="19" t="s">
        <v>91</v>
      </c>
    </row>
    <row r="107" s="13" customFormat="1">
      <c r="A107" s="13"/>
      <c r="B107" s="235"/>
      <c r="C107" s="236"/>
      <c r="D107" s="228" t="s">
        <v>155</v>
      </c>
      <c r="E107" s="237" t="s">
        <v>46</v>
      </c>
      <c r="F107" s="238" t="s">
        <v>156</v>
      </c>
      <c r="G107" s="236"/>
      <c r="H107" s="237" t="s">
        <v>46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155</v>
      </c>
      <c r="AU107" s="244" t="s">
        <v>91</v>
      </c>
      <c r="AV107" s="13" t="s">
        <v>87</v>
      </c>
      <c r="AW107" s="13" t="s">
        <v>42</v>
      </c>
      <c r="AX107" s="13" t="s">
        <v>83</v>
      </c>
      <c r="AY107" s="244" t="s">
        <v>142</v>
      </c>
    </row>
    <row r="108" s="14" customFormat="1">
      <c r="A108" s="14"/>
      <c r="B108" s="245"/>
      <c r="C108" s="246"/>
      <c r="D108" s="228" t="s">
        <v>155</v>
      </c>
      <c r="E108" s="247" t="s">
        <v>46</v>
      </c>
      <c r="F108" s="248" t="s">
        <v>163</v>
      </c>
      <c r="G108" s="246"/>
      <c r="H108" s="249">
        <v>3.085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155</v>
      </c>
      <c r="AU108" s="255" t="s">
        <v>91</v>
      </c>
      <c r="AV108" s="14" t="s">
        <v>91</v>
      </c>
      <c r="AW108" s="14" t="s">
        <v>42</v>
      </c>
      <c r="AX108" s="14" t="s">
        <v>87</v>
      </c>
      <c r="AY108" s="255" t="s">
        <v>142</v>
      </c>
    </row>
    <row r="109" s="2" customFormat="1" ht="24.15" customHeight="1">
      <c r="A109" s="41"/>
      <c r="B109" s="42"/>
      <c r="C109" s="215" t="s">
        <v>100</v>
      </c>
      <c r="D109" s="215" t="s">
        <v>144</v>
      </c>
      <c r="E109" s="216" t="s">
        <v>164</v>
      </c>
      <c r="F109" s="217" t="s">
        <v>165</v>
      </c>
      <c r="G109" s="218" t="s">
        <v>147</v>
      </c>
      <c r="H109" s="219">
        <v>1.71</v>
      </c>
      <c r="I109" s="220"/>
      <c r="J109" s="221">
        <f>ROUND(I109*H109,2)</f>
        <v>0</v>
      </c>
      <c r="K109" s="217" t="s">
        <v>148</v>
      </c>
      <c r="L109" s="47"/>
      <c r="M109" s="222" t="s">
        <v>46</v>
      </c>
      <c r="N109" s="223" t="s">
        <v>54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91</v>
      </c>
      <c r="AY109" s="19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87</v>
      </c>
      <c r="BK109" s="227">
        <f>ROUND(I109*H109,2)</f>
        <v>0</v>
      </c>
      <c r="BL109" s="19" t="s">
        <v>149</v>
      </c>
      <c r="BM109" s="226" t="s">
        <v>166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167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151</v>
      </c>
      <c r="AU110" s="19" t="s">
        <v>91</v>
      </c>
    </row>
    <row r="111" s="2" customFormat="1">
      <c r="A111" s="41"/>
      <c r="B111" s="42"/>
      <c r="C111" s="43"/>
      <c r="D111" s="233" t="s">
        <v>153</v>
      </c>
      <c r="E111" s="43"/>
      <c r="F111" s="234" t="s">
        <v>168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153</v>
      </c>
      <c r="AU111" s="19" t="s">
        <v>91</v>
      </c>
    </row>
    <row r="112" s="13" customFormat="1">
      <c r="A112" s="13"/>
      <c r="B112" s="235"/>
      <c r="C112" s="236"/>
      <c r="D112" s="228" t="s">
        <v>155</v>
      </c>
      <c r="E112" s="237" t="s">
        <v>46</v>
      </c>
      <c r="F112" s="238" t="s">
        <v>169</v>
      </c>
      <c r="G112" s="236"/>
      <c r="H112" s="237" t="s">
        <v>46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155</v>
      </c>
      <c r="AU112" s="244" t="s">
        <v>91</v>
      </c>
      <c r="AV112" s="13" t="s">
        <v>87</v>
      </c>
      <c r="AW112" s="13" t="s">
        <v>42</v>
      </c>
      <c r="AX112" s="13" t="s">
        <v>83</v>
      </c>
      <c r="AY112" s="244" t="s">
        <v>142</v>
      </c>
    </row>
    <row r="113" s="13" customFormat="1">
      <c r="A113" s="13"/>
      <c r="B113" s="235"/>
      <c r="C113" s="236"/>
      <c r="D113" s="228" t="s">
        <v>155</v>
      </c>
      <c r="E113" s="237" t="s">
        <v>46</v>
      </c>
      <c r="F113" s="238" t="s">
        <v>170</v>
      </c>
      <c r="G113" s="236"/>
      <c r="H113" s="237" t="s">
        <v>46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155</v>
      </c>
      <c r="AU113" s="244" t="s">
        <v>91</v>
      </c>
      <c r="AV113" s="13" t="s">
        <v>87</v>
      </c>
      <c r="AW113" s="13" t="s">
        <v>42</v>
      </c>
      <c r="AX113" s="13" t="s">
        <v>83</v>
      </c>
      <c r="AY113" s="244" t="s">
        <v>142</v>
      </c>
    </row>
    <row r="114" s="13" customFormat="1">
      <c r="A114" s="13"/>
      <c r="B114" s="235"/>
      <c r="C114" s="236"/>
      <c r="D114" s="228" t="s">
        <v>155</v>
      </c>
      <c r="E114" s="237" t="s">
        <v>46</v>
      </c>
      <c r="F114" s="238" t="s">
        <v>171</v>
      </c>
      <c r="G114" s="236"/>
      <c r="H114" s="237" t="s">
        <v>46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155</v>
      </c>
      <c r="AU114" s="244" t="s">
        <v>91</v>
      </c>
      <c r="AV114" s="13" t="s">
        <v>87</v>
      </c>
      <c r="AW114" s="13" t="s">
        <v>42</v>
      </c>
      <c r="AX114" s="13" t="s">
        <v>83</v>
      </c>
      <c r="AY114" s="244" t="s">
        <v>142</v>
      </c>
    </row>
    <row r="115" s="14" customFormat="1">
      <c r="A115" s="14"/>
      <c r="B115" s="245"/>
      <c r="C115" s="246"/>
      <c r="D115" s="228" t="s">
        <v>155</v>
      </c>
      <c r="E115" s="247" t="s">
        <v>46</v>
      </c>
      <c r="F115" s="248" t="s">
        <v>172</v>
      </c>
      <c r="G115" s="246"/>
      <c r="H115" s="249">
        <v>0.75600000000000001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155</v>
      </c>
      <c r="AU115" s="255" t="s">
        <v>91</v>
      </c>
      <c r="AV115" s="14" t="s">
        <v>91</v>
      </c>
      <c r="AW115" s="14" t="s">
        <v>42</v>
      </c>
      <c r="AX115" s="14" t="s">
        <v>83</v>
      </c>
      <c r="AY115" s="255" t="s">
        <v>142</v>
      </c>
    </row>
    <row r="116" s="13" customFormat="1">
      <c r="A116" s="13"/>
      <c r="B116" s="235"/>
      <c r="C116" s="236"/>
      <c r="D116" s="228" t="s">
        <v>155</v>
      </c>
      <c r="E116" s="237" t="s">
        <v>46</v>
      </c>
      <c r="F116" s="238" t="s">
        <v>173</v>
      </c>
      <c r="G116" s="236"/>
      <c r="H116" s="237" t="s">
        <v>46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155</v>
      </c>
      <c r="AU116" s="244" t="s">
        <v>91</v>
      </c>
      <c r="AV116" s="13" t="s">
        <v>87</v>
      </c>
      <c r="AW116" s="13" t="s">
        <v>42</v>
      </c>
      <c r="AX116" s="13" t="s">
        <v>83</v>
      </c>
      <c r="AY116" s="244" t="s">
        <v>142</v>
      </c>
    </row>
    <row r="117" s="13" customFormat="1">
      <c r="A117" s="13"/>
      <c r="B117" s="235"/>
      <c r="C117" s="236"/>
      <c r="D117" s="228" t="s">
        <v>155</v>
      </c>
      <c r="E117" s="237" t="s">
        <v>46</v>
      </c>
      <c r="F117" s="238" t="s">
        <v>174</v>
      </c>
      <c r="G117" s="236"/>
      <c r="H117" s="237" t="s">
        <v>46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155</v>
      </c>
      <c r="AU117" s="244" t="s">
        <v>91</v>
      </c>
      <c r="AV117" s="13" t="s">
        <v>87</v>
      </c>
      <c r="AW117" s="13" t="s">
        <v>42</v>
      </c>
      <c r="AX117" s="13" t="s">
        <v>83</v>
      </c>
      <c r="AY117" s="244" t="s">
        <v>142</v>
      </c>
    </row>
    <row r="118" s="14" customFormat="1">
      <c r="A118" s="14"/>
      <c r="B118" s="245"/>
      <c r="C118" s="246"/>
      <c r="D118" s="228" t="s">
        <v>155</v>
      </c>
      <c r="E118" s="247" t="s">
        <v>46</v>
      </c>
      <c r="F118" s="248" t="s">
        <v>175</v>
      </c>
      <c r="G118" s="246"/>
      <c r="H118" s="249">
        <v>0.95399999999999996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155</v>
      </c>
      <c r="AU118" s="255" t="s">
        <v>91</v>
      </c>
      <c r="AV118" s="14" t="s">
        <v>91</v>
      </c>
      <c r="AW118" s="14" t="s">
        <v>42</v>
      </c>
      <c r="AX118" s="14" t="s">
        <v>83</v>
      </c>
      <c r="AY118" s="255" t="s">
        <v>142</v>
      </c>
    </row>
    <row r="119" s="15" customFormat="1">
      <c r="A119" s="15"/>
      <c r="B119" s="256"/>
      <c r="C119" s="257"/>
      <c r="D119" s="228" t="s">
        <v>155</v>
      </c>
      <c r="E119" s="258" t="s">
        <v>46</v>
      </c>
      <c r="F119" s="259" t="s">
        <v>176</v>
      </c>
      <c r="G119" s="257"/>
      <c r="H119" s="260">
        <v>1.71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155</v>
      </c>
      <c r="AU119" s="266" t="s">
        <v>91</v>
      </c>
      <c r="AV119" s="15" t="s">
        <v>149</v>
      </c>
      <c r="AW119" s="15" t="s">
        <v>42</v>
      </c>
      <c r="AX119" s="15" t="s">
        <v>87</v>
      </c>
      <c r="AY119" s="266" t="s">
        <v>142</v>
      </c>
    </row>
    <row r="120" s="2" customFormat="1" ht="24.15" customHeight="1">
      <c r="A120" s="41"/>
      <c r="B120" s="42"/>
      <c r="C120" s="267" t="s">
        <v>149</v>
      </c>
      <c r="D120" s="267" t="s">
        <v>177</v>
      </c>
      <c r="E120" s="268" t="s">
        <v>178</v>
      </c>
      <c r="F120" s="269" t="s">
        <v>179</v>
      </c>
      <c r="G120" s="270" t="s">
        <v>180</v>
      </c>
      <c r="H120" s="271">
        <v>3.0779999999999998</v>
      </c>
      <c r="I120" s="272"/>
      <c r="J120" s="273">
        <f>ROUND(I120*H120,2)</f>
        <v>0</v>
      </c>
      <c r="K120" s="269" t="s">
        <v>46</v>
      </c>
      <c r="L120" s="274"/>
      <c r="M120" s="275" t="s">
        <v>46</v>
      </c>
      <c r="N120" s="276" t="s">
        <v>54</v>
      </c>
      <c r="O120" s="87"/>
      <c r="P120" s="224">
        <f>O120*H120</f>
        <v>0</v>
      </c>
      <c r="Q120" s="224">
        <v>1</v>
      </c>
      <c r="R120" s="224">
        <f>Q120*H120</f>
        <v>3.0779999999999998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181</v>
      </c>
      <c r="AT120" s="226" t="s">
        <v>177</v>
      </c>
      <c r="AU120" s="226" t="s">
        <v>91</v>
      </c>
      <c r="AY120" s="19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87</v>
      </c>
      <c r="BK120" s="227">
        <f>ROUND(I120*H120,2)</f>
        <v>0</v>
      </c>
      <c r="BL120" s="19" t="s">
        <v>149</v>
      </c>
      <c r="BM120" s="226" t="s">
        <v>182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183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151</v>
      </c>
      <c r="AU121" s="19" t="s">
        <v>91</v>
      </c>
    </row>
    <row r="122" s="2" customFormat="1">
      <c r="A122" s="41"/>
      <c r="B122" s="42"/>
      <c r="C122" s="43"/>
      <c r="D122" s="228" t="s">
        <v>184</v>
      </c>
      <c r="E122" s="43"/>
      <c r="F122" s="277" t="s">
        <v>185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184</v>
      </c>
      <c r="AU122" s="19" t="s">
        <v>91</v>
      </c>
    </row>
    <row r="123" s="13" customFormat="1">
      <c r="A123" s="13"/>
      <c r="B123" s="235"/>
      <c r="C123" s="236"/>
      <c r="D123" s="228" t="s">
        <v>155</v>
      </c>
      <c r="E123" s="237" t="s">
        <v>46</v>
      </c>
      <c r="F123" s="238" t="s">
        <v>169</v>
      </c>
      <c r="G123" s="236"/>
      <c r="H123" s="237" t="s">
        <v>46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155</v>
      </c>
      <c r="AU123" s="244" t="s">
        <v>91</v>
      </c>
      <c r="AV123" s="13" t="s">
        <v>87</v>
      </c>
      <c r="AW123" s="13" t="s">
        <v>42</v>
      </c>
      <c r="AX123" s="13" t="s">
        <v>83</v>
      </c>
      <c r="AY123" s="244" t="s">
        <v>142</v>
      </c>
    </row>
    <row r="124" s="13" customFormat="1">
      <c r="A124" s="13"/>
      <c r="B124" s="235"/>
      <c r="C124" s="236"/>
      <c r="D124" s="228" t="s">
        <v>155</v>
      </c>
      <c r="E124" s="237" t="s">
        <v>46</v>
      </c>
      <c r="F124" s="238" t="s">
        <v>170</v>
      </c>
      <c r="G124" s="236"/>
      <c r="H124" s="237" t="s">
        <v>46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155</v>
      </c>
      <c r="AU124" s="244" t="s">
        <v>91</v>
      </c>
      <c r="AV124" s="13" t="s">
        <v>87</v>
      </c>
      <c r="AW124" s="13" t="s">
        <v>42</v>
      </c>
      <c r="AX124" s="13" t="s">
        <v>83</v>
      </c>
      <c r="AY124" s="244" t="s">
        <v>142</v>
      </c>
    </row>
    <row r="125" s="13" customFormat="1">
      <c r="A125" s="13"/>
      <c r="B125" s="235"/>
      <c r="C125" s="236"/>
      <c r="D125" s="228" t="s">
        <v>155</v>
      </c>
      <c r="E125" s="237" t="s">
        <v>46</v>
      </c>
      <c r="F125" s="238" t="s">
        <v>171</v>
      </c>
      <c r="G125" s="236"/>
      <c r="H125" s="237" t="s">
        <v>46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155</v>
      </c>
      <c r="AU125" s="244" t="s">
        <v>91</v>
      </c>
      <c r="AV125" s="13" t="s">
        <v>87</v>
      </c>
      <c r="AW125" s="13" t="s">
        <v>42</v>
      </c>
      <c r="AX125" s="13" t="s">
        <v>83</v>
      </c>
      <c r="AY125" s="244" t="s">
        <v>142</v>
      </c>
    </row>
    <row r="126" s="14" customFormat="1">
      <c r="A126" s="14"/>
      <c r="B126" s="245"/>
      <c r="C126" s="246"/>
      <c r="D126" s="228" t="s">
        <v>155</v>
      </c>
      <c r="E126" s="247" t="s">
        <v>46</v>
      </c>
      <c r="F126" s="248" t="s">
        <v>186</v>
      </c>
      <c r="G126" s="246"/>
      <c r="H126" s="249">
        <v>1.361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155</v>
      </c>
      <c r="AU126" s="255" t="s">
        <v>91</v>
      </c>
      <c r="AV126" s="14" t="s">
        <v>91</v>
      </c>
      <c r="AW126" s="14" t="s">
        <v>42</v>
      </c>
      <c r="AX126" s="14" t="s">
        <v>83</v>
      </c>
      <c r="AY126" s="255" t="s">
        <v>142</v>
      </c>
    </row>
    <row r="127" s="13" customFormat="1">
      <c r="A127" s="13"/>
      <c r="B127" s="235"/>
      <c r="C127" s="236"/>
      <c r="D127" s="228" t="s">
        <v>155</v>
      </c>
      <c r="E127" s="237" t="s">
        <v>46</v>
      </c>
      <c r="F127" s="238" t="s">
        <v>173</v>
      </c>
      <c r="G127" s="236"/>
      <c r="H127" s="237" t="s">
        <v>46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155</v>
      </c>
      <c r="AU127" s="244" t="s">
        <v>91</v>
      </c>
      <c r="AV127" s="13" t="s">
        <v>87</v>
      </c>
      <c r="AW127" s="13" t="s">
        <v>42</v>
      </c>
      <c r="AX127" s="13" t="s">
        <v>83</v>
      </c>
      <c r="AY127" s="244" t="s">
        <v>142</v>
      </c>
    </row>
    <row r="128" s="13" customFormat="1">
      <c r="A128" s="13"/>
      <c r="B128" s="235"/>
      <c r="C128" s="236"/>
      <c r="D128" s="228" t="s">
        <v>155</v>
      </c>
      <c r="E128" s="237" t="s">
        <v>46</v>
      </c>
      <c r="F128" s="238" t="s">
        <v>174</v>
      </c>
      <c r="G128" s="236"/>
      <c r="H128" s="237" t="s">
        <v>46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155</v>
      </c>
      <c r="AU128" s="244" t="s">
        <v>91</v>
      </c>
      <c r="AV128" s="13" t="s">
        <v>87</v>
      </c>
      <c r="AW128" s="13" t="s">
        <v>42</v>
      </c>
      <c r="AX128" s="13" t="s">
        <v>83</v>
      </c>
      <c r="AY128" s="244" t="s">
        <v>142</v>
      </c>
    </row>
    <row r="129" s="14" customFormat="1">
      <c r="A129" s="14"/>
      <c r="B129" s="245"/>
      <c r="C129" s="246"/>
      <c r="D129" s="228" t="s">
        <v>155</v>
      </c>
      <c r="E129" s="247" t="s">
        <v>46</v>
      </c>
      <c r="F129" s="248" t="s">
        <v>187</v>
      </c>
      <c r="G129" s="246"/>
      <c r="H129" s="249">
        <v>1.7170000000000001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155</v>
      </c>
      <c r="AU129" s="255" t="s">
        <v>91</v>
      </c>
      <c r="AV129" s="14" t="s">
        <v>91</v>
      </c>
      <c r="AW129" s="14" t="s">
        <v>42</v>
      </c>
      <c r="AX129" s="14" t="s">
        <v>83</v>
      </c>
      <c r="AY129" s="255" t="s">
        <v>142</v>
      </c>
    </row>
    <row r="130" s="15" customFormat="1">
      <c r="A130" s="15"/>
      <c r="B130" s="256"/>
      <c r="C130" s="257"/>
      <c r="D130" s="228" t="s">
        <v>155</v>
      </c>
      <c r="E130" s="258" t="s">
        <v>46</v>
      </c>
      <c r="F130" s="259" t="s">
        <v>176</v>
      </c>
      <c r="G130" s="257"/>
      <c r="H130" s="260">
        <v>3.0780000000000003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155</v>
      </c>
      <c r="AU130" s="266" t="s">
        <v>91</v>
      </c>
      <c r="AV130" s="15" t="s">
        <v>149</v>
      </c>
      <c r="AW130" s="15" t="s">
        <v>42</v>
      </c>
      <c r="AX130" s="15" t="s">
        <v>87</v>
      </c>
      <c r="AY130" s="266" t="s">
        <v>142</v>
      </c>
    </row>
    <row r="131" s="2" customFormat="1" ht="37.8" customHeight="1">
      <c r="A131" s="41"/>
      <c r="B131" s="42"/>
      <c r="C131" s="215" t="s">
        <v>188</v>
      </c>
      <c r="D131" s="215" t="s">
        <v>144</v>
      </c>
      <c r="E131" s="216" t="s">
        <v>189</v>
      </c>
      <c r="F131" s="217" t="s">
        <v>190</v>
      </c>
      <c r="G131" s="218" t="s">
        <v>191</v>
      </c>
      <c r="H131" s="219">
        <v>20.564</v>
      </c>
      <c r="I131" s="220"/>
      <c r="J131" s="221">
        <f>ROUND(I131*H131,2)</f>
        <v>0</v>
      </c>
      <c r="K131" s="217" t="s">
        <v>148</v>
      </c>
      <c r="L131" s="47"/>
      <c r="M131" s="222" t="s">
        <v>46</v>
      </c>
      <c r="N131" s="223" t="s">
        <v>54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91</v>
      </c>
      <c r="AY131" s="19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87</v>
      </c>
      <c r="BK131" s="227">
        <f>ROUND(I131*H131,2)</f>
        <v>0</v>
      </c>
      <c r="BL131" s="19" t="s">
        <v>149</v>
      </c>
      <c r="BM131" s="226" t="s">
        <v>192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193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151</v>
      </c>
      <c r="AU132" s="19" t="s">
        <v>91</v>
      </c>
    </row>
    <row r="133" s="2" customFormat="1">
      <c r="A133" s="41"/>
      <c r="B133" s="42"/>
      <c r="C133" s="43"/>
      <c r="D133" s="233" t="s">
        <v>153</v>
      </c>
      <c r="E133" s="43"/>
      <c r="F133" s="234" t="s">
        <v>194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153</v>
      </c>
      <c r="AU133" s="19" t="s">
        <v>91</v>
      </c>
    </row>
    <row r="134" s="13" customFormat="1">
      <c r="A134" s="13"/>
      <c r="B134" s="235"/>
      <c r="C134" s="236"/>
      <c r="D134" s="228" t="s">
        <v>155</v>
      </c>
      <c r="E134" s="237" t="s">
        <v>46</v>
      </c>
      <c r="F134" s="238" t="s">
        <v>195</v>
      </c>
      <c r="G134" s="236"/>
      <c r="H134" s="237" t="s">
        <v>46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155</v>
      </c>
      <c r="AU134" s="244" t="s">
        <v>91</v>
      </c>
      <c r="AV134" s="13" t="s">
        <v>87</v>
      </c>
      <c r="AW134" s="13" t="s">
        <v>42</v>
      </c>
      <c r="AX134" s="13" t="s">
        <v>83</v>
      </c>
      <c r="AY134" s="244" t="s">
        <v>142</v>
      </c>
    </row>
    <row r="135" s="13" customFormat="1">
      <c r="A135" s="13"/>
      <c r="B135" s="235"/>
      <c r="C135" s="236"/>
      <c r="D135" s="228" t="s">
        <v>155</v>
      </c>
      <c r="E135" s="237" t="s">
        <v>46</v>
      </c>
      <c r="F135" s="238" t="s">
        <v>196</v>
      </c>
      <c r="G135" s="236"/>
      <c r="H135" s="237" t="s">
        <v>46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155</v>
      </c>
      <c r="AU135" s="244" t="s">
        <v>91</v>
      </c>
      <c r="AV135" s="13" t="s">
        <v>87</v>
      </c>
      <c r="AW135" s="13" t="s">
        <v>42</v>
      </c>
      <c r="AX135" s="13" t="s">
        <v>83</v>
      </c>
      <c r="AY135" s="244" t="s">
        <v>142</v>
      </c>
    </row>
    <row r="136" s="14" customFormat="1">
      <c r="A136" s="14"/>
      <c r="B136" s="245"/>
      <c r="C136" s="246"/>
      <c r="D136" s="228" t="s">
        <v>155</v>
      </c>
      <c r="E136" s="247" t="s">
        <v>46</v>
      </c>
      <c r="F136" s="248" t="s">
        <v>197</v>
      </c>
      <c r="G136" s="246"/>
      <c r="H136" s="249">
        <v>20.564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155</v>
      </c>
      <c r="AU136" s="255" t="s">
        <v>91</v>
      </c>
      <c r="AV136" s="14" t="s">
        <v>91</v>
      </c>
      <c r="AW136" s="14" t="s">
        <v>42</v>
      </c>
      <c r="AX136" s="14" t="s">
        <v>87</v>
      </c>
      <c r="AY136" s="255" t="s">
        <v>142</v>
      </c>
    </row>
    <row r="137" s="2" customFormat="1" ht="24.15" customHeight="1">
      <c r="A137" s="41"/>
      <c r="B137" s="42"/>
      <c r="C137" s="215" t="s">
        <v>198</v>
      </c>
      <c r="D137" s="215" t="s">
        <v>144</v>
      </c>
      <c r="E137" s="216" t="s">
        <v>199</v>
      </c>
      <c r="F137" s="217" t="s">
        <v>200</v>
      </c>
      <c r="G137" s="218" t="s">
        <v>191</v>
      </c>
      <c r="H137" s="219">
        <v>20.564</v>
      </c>
      <c r="I137" s="220"/>
      <c r="J137" s="221">
        <f>ROUND(I137*H137,2)</f>
        <v>0</v>
      </c>
      <c r="K137" s="217" t="s">
        <v>148</v>
      </c>
      <c r="L137" s="47"/>
      <c r="M137" s="222" t="s">
        <v>46</v>
      </c>
      <c r="N137" s="223" t="s">
        <v>54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149</v>
      </c>
      <c r="AT137" s="226" t="s">
        <v>144</v>
      </c>
      <c r="AU137" s="226" t="s">
        <v>91</v>
      </c>
      <c r="AY137" s="19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87</v>
      </c>
      <c r="BK137" s="227">
        <f>ROUND(I137*H137,2)</f>
        <v>0</v>
      </c>
      <c r="BL137" s="19" t="s">
        <v>149</v>
      </c>
      <c r="BM137" s="226" t="s">
        <v>201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202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151</v>
      </c>
      <c r="AU138" s="19" t="s">
        <v>91</v>
      </c>
    </row>
    <row r="139" s="2" customFormat="1">
      <c r="A139" s="41"/>
      <c r="B139" s="42"/>
      <c r="C139" s="43"/>
      <c r="D139" s="233" t="s">
        <v>153</v>
      </c>
      <c r="E139" s="43"/>
      <c r="F139" s="234" t="s">
        <v>203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153</v>
      </c>
      <c r="AU139" s="19" t="s">
        <v>91</v>
      </c>
    </row>
    <row r="140" s="13" customFormat="1">
      <c r="A140" s="13"/>
      <c r="B140" s="235"/>
      <c r="C140" s="236"/>
      <c r="D140" s="228" t="s">
        <v>155</v>
      </c>
      <c r="E140" s="237" t="s">
        <v>46</v>
      </c>
      <c r="F140" s="238" t="s">
        <v>204</v>
      </c>
      <c r="G140" s="236"/>
      <c r="H140" s="237" t="s">
        <v>46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155</v>
      </c>
      <c r="AU140" s="244" t="s">
        <v>91</v>
      </c>
      <c r="AV140" s="13" t="s">
        <v>87</v>
      </c>
      <c r="AW140" s="13" t="s">
        <v>42</v>
      </c>
      <c r="AX140" s="13" t="s">
        <v>83</v>
      </c>
      <c r="AY140" s="244" t="s">
        <v>142</v>
      </c>
    </row>
    <row r="141" s="14" customFormat="1">
      <c r="A141" s="14"/>
      <c r="B141" s="245"/>
      <c r="C141" s="246"/>
      <c r="D141" s="228" t="s">
        <v>155</v>
      </c>
      <c r="E141" s="247" t="s">
        <v>46</v>
      </c>
      <c r="F141" s="248" t="s">
        <v>197</v>
      </c>
      <c r="G141" s="246"/>
      <c r="H141" s="249">
        <v>20.564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155</v>
      </c>
      <c r="AU141" s="255" t="s">
        <v>91</v>
      </c>
      <c r="AV141" s="14" t="s">
        <v>91</v>
      </c>
      <c r="AW141" s="14" t="s">
        <v>42</v>
      </c>
      <c r="AX141" s="14" t="s">
        <v>87</v>
      </c>
      <c r="AY141" s="255" t="s">
        <v>142</v>
      </c>
    </row>
    <row r="142" s="2" customFormat="1" ht="16.5" customHeight="1">
      <c r="A142" s="41"/>
      <c r="B142" s="42"/>
      <c r="C142" s="267" t="s">
        <v>205</v>
      </c>
      <c r="D142" s="267" t="s">
        <v>177</v>
      </c>
      <c r="E142" s="268" t="s">
        <v>206</v>
      </c>
      <c r="F142" s="269" t="s">
        <v>207</v>
      </c>
      <c r="G142" s="270" t="s">
        <v>208</v>
      </c>
      <c r="H142" s="271">
        <v>0.41099999999999998</v>
      </c>
      <c r="I142" s="272"/>
      <c r="J142" s="273">
        <f>ROUND(I142*H142,2)</f>
        <v>0</v>
      </c>
      <c r="K142" s="269" t="s">
        <v>148</v>
      </c>
      <c r="L142" s="274"/>
      <c r="M142" s="275" t="s">
        <v>46</v>
      </c>
      <c r="N142" s="276" t="s">
        <v>54</v>
      </c>
      <c r="O142" s="87"/>
      <c r="P142" s="224">
        <f>O142*H142</f>
        <v>0</v>
      </c>
      <c r="Q142" s="224">
        <v>0.001</v>
      </c>
      <c r="R142" s="224">
        <f>Q142*H142</f>
        <v>0.00041099999999999996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181</v>
      </c>
      <c r="AT142" s="226" t="s">
        <v>177</v>
      </c>
      <c r="AU142" s="226" t="s">
        <v>91</v>
      </c>
      <c r="AY142" s="19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87</v>
      </c>
      <c r="BK142" s="227">
        <f>ROUND(I142*H142,2)</f>
        <v>0</v>
      </c>
      <c r="BL142" s="19" t="s">
        <v>149</v>
      </c>
      <c r="BM142" s="226" t="s">
        <v>209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207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151</v>
      </c>
      <c r="AU143" s="19" t="s">
        <v>91</v>
      </c>
    </row>
    <row r="144" s="13" customFormat="1">
      <c r="A144" s="13"/>
      <c r="B144" s="235"/>
      <c r="C144" s="236"/>
      <c r="D144" s="228" t="s">
        <v>155</v>
      </c>
      <c r="E144" s="237" t="s">
        <v>46</v>
      </c>
      <c r="F144" s="238" t="s">
        <v>204</v>
      </c>
      <c r="G144" s="236"/>
      <c r="H144" s="237" t="s">
        <v>46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155</v>
      </c>
      <c r="AU144" s="244" t="s">
        <v>91</v>
      </c>
      <c r="AV144" s="13" t="s">
        <v>87</v>
      </c>
      <c r="AW144" s="13" t="s">
        <v>42</v>
      </c>
      <c r="AX144" s="13" t="s">
        <v>83</v>
      </c>
      <c r="AY144" s="244" t="s">
        <v>142</v>
      </c>
    </row>
    <row r="145" s="14" customFormat="1">
      <c r="A145" s="14"/>
      <c r="B145" s="245"/>
      <c r="C145" s="246"/>
      <c r="D145" s="228" t="s">
        <v>155</v>
      </c>
      <c r="E145" s="247" t="s">
        <v>46</v>
      </c>
      <c r="F145" s="248" t="s">
        <v>210</v>
      </c>
      <c r="G145" s="246"/>
      <c r="H145" s="249">
        <v>0.41099999999999998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155</v>
      </c>
      <c r="AU145" s="255" t="s">
        <v>91</v>
      </c>
      <c r="AV145" s="14" t="s">
        <v>91</v>
      </c>
      <c r="AW145" s="14" t="s">
        <v>42</v>
      </c>
      <c r="AX145" s="14" t="s">
        <v>87</v>
      </c>
      <c r="AY145" s="255" t="s">
        <v>142</v>
      </c>
    </row>
    <row r="146" s="2" customFormat="1" ht="24.15" customHeight="1">
      <c r="A146" s="41"/>
      <c r="B146" s="42"/>
      <c r="C146" s="215" t="s">
        <v>181</v>
      </c>
      <c r="D146" s="215" t="s">
        <v>144</v>
      </c>
      <c r="E146" s="216" t="s">
        <v>211</v>
      </c>
      <c r="F146" s="217" t="s">
        <v>212</v>
      </c>
      <c r="G146" s="218" t="s">
        <v>191</v>
      </c>
      <c r="H146" s="219">
        <v>20.564</v>
      </c>
      <c r="I146" s="220"/>
      <c r="J146" s="221">
        <f>ROUND(I146*H146,2)</f>
        <v>0</v>
      </c>
      <c r="K146" s="217" t="s">
        <v>148</v>
      </c>
      <c r="L146" s="47"/>
      <c r="M146" s="222" t="s">
        <v>46</v>
      </c>
      <c r="N146" s="223" t="s">
        <v>54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91</v>
      </c>
      <c r="AY146" s="19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87</v>
      </c>
      <c r="BK146" s="227">
        <f>ROUND(I146*H146,2)</f>
        <v>0</v>
      </c>
      <c r="BL146" s="19" t="s">
        <v>149</v>
      </c>
      <c r="BM146" s="226" t="s">
        <v>213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214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151</v>
      </c>
      <c r="AU147" s="19" t="s">
        <v>91</v>
      </c>
    </row>
    <row r="148" s="2" customFormat="1">
      <c r="A148" s="41"/>
      <c r="B148" s="42"/>
      <c r="C148" s="43"/>
      <c r="D148" s="233" t="s">
        <v>153</v>
      </c>
      <c r="E148" s="43"/>
      <c r="F148" s="234" t="s">
        <v>215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153</v>
      </c>
      <c r="AU148" s="19" t="s">
        <v>91</v>
      </c>
    </row>
    <row r="149" s="13" customFormat="1">
      <c r="A149" s="13"/>
      <c r="B149" s="235"/>
      <c r="C149" s="236"/>
      <c r="D149" s="228" t="s">
        <v>155</v>
      </c>
      <c r="E149" s="237" t="s">
        <v>46</v>
      </c>
      <c r="F149" s="238" t="s">
        <v>195</v>
      </c>
      <c r="G149" s="236"/>
      <c r="H149" s="237" t="s">
        <v>46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155</v>
      </c>
      <c r="AU149" s="244" t="s">
        <v>91</v>
      </c>
      <c r="AV149" s="13" t="s">
        <v>87</v>
      </c>
      <c r="AW149" s="13" t="s">
        <v>42</v>
      </c>
      <c r="AX149" s="13" t="s">
        <v>83</v>
      </c>
      <c r="AY149" s="244" t="s">
        <v>142</v>
      </c>
    </row>
    <row r="150" s="13" customFormat="1">
      <c r="A150" s="13"/>
      <c r="B150" s="235"/>
      <c r="C150" s="236"/>
      <c r="D150" s="228" t="s">
        <v>155</v>
      </c>
      <c r="E150" s="237" t="s">
        <v>46</v>
      </c>
      <c r="F150" s="238" t="s">
        <v>196</v>
      </c>
      <c r="G150" s="236"/>
      <c r="H150" s="237" t="s">
        <v>46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155</v>
      </c>
      <c r="AU150" s="244" t="s">
        <v>91</v>
      </c>
      <c r="AV150" s="13" t="s">
        <v>87</v>
      </c>
      <c r="AW150" s="13" t="s">
        <v>42</v>
      </c>
      <c r="AX150" s="13" t="s">
        <v>83</v>
      </c>
      <c r="AY150" s="244" t="s">
        <v>142</v>
      </c>
    </row>
    <row r="151" s="14" customFormat="1">
      <c r="A151" s="14"/>
      <c r="B151" s="245"/>
      <c r="C151" s="246"/>
      <c r="D151" s="228" t="s">
        <v>155</v>
      </c>
      <c r="E151" s="247" t="s">
        <v>46</v>
      </c>
      <c r="F151" s="248" t="s">
        <v>197</v>
      </c>
      <c r="G151" s="246"/>
      <c r="H151" s="249">
        <v>20.564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155</v>
      </c>
      <c r="AU151" s="255" t="s">
        <v>91</v>
      </c>
      <c r="AV151" s="14" t="s">
        <v>91</v>
      </c>
      <c r="AW151" s="14" t="s">
        <v>42</v>
      </c>
      <c r="AX151" s="14" t="s">
        <v>87</v>
      </c>
      <c r="AY151" s="255" t="s">
        <v>142</v>
      </c>
    </row>
    <row r="152" s="2" customFormat="1" ht="24.15" customHeight="1">
      <c r="A152" s="41"/>
      <c r="B152" s="42"/>
      <c r="C152" s="215" t="s">
        <v>216</v>
      </c>
      <c r="D152" s="215" t="s">
        <v>144</v>
      </c>
      <c r="E152" s="216" t="s">
        <v>217</v>
      </c>
      <c r="F152" s="217" t="s">
        <v>218</v>
      </c>
      <c r="G152" s="218" t="s">
        <v>191</v>
      </c>
      <c r="H152" s="219">
        <v>26.821999999999999</v>
      </c>
      <c r="I152" s="220"/>
      <c r="J152" s="221">
        <f>ROUND(I152*H152,2)</f>
        <v>0</v>
      </c>
      <c r="K152" s="217" t="s">
        <v>148</v>
      </c>
      <c r="L152" s="47"/>
      <c r="M152" s="222" t="s">
        <v>46</v>
      </c>
      <c r="N152" s="223" t="s">
        <v>54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91</v>
      </c>
      <c r="AY152" s="19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87</v>
      </c>
      <c r="BK152" s="227">
        <f>ROUND(I152*H152,2)</f>
        <v>0</v>
      </c>
      <c r="BL152" s="19" t="s">
        <v>149</v>
      </c>
      <c r="BM152" s="226" t="s">
        <v>219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220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151</v>
      </c>
      <c r="AU153" s="19" t="s">
        <v>91</v>
      </c>
    </row>
    <row r="154" s="2" customFormat="1">
      <c r="A154" s="41"/>
      <c r="B154" s="42"/>
      <c r="C154" s="43"/>
      <c r="D154" s="233" t="s">
        <v>153</v>
      </c>
      <c r="E154" s="43"/>
      <c r="F154" s="234" t="s">
        <v>221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153</v>
      </c>
      <c r="AU154" s="19" t="s">
        <v>91</v>
      </c>
    </row>
    <row r="155" s="13" customFormat="1">
      <c r="A155" s="13"/>
      <c r="B155" s="235"/>
      <c r="C155" s="236"/>
      <c r="D155" s="228" t="s">
        <v>155</v>
      </c>
      <c r="E155" s="237" t="s">
        <v>46</v>
      </c>
      <c r="F155" s="238" t="s">
        <v>222</v>
      </c>
      <c r="G155" s="236"/>
      <c r="H155" s="237" t="s">
        <v>46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155</v>
      </c>
      <c r="AU155" s="244" t="s">
        <v>91</v>
      </c>
      <c r="AV155" s="13" t="s">
        <v>87</v>
      </c>
      <c r="AW155" s="13" t="s">
        <v>42</v>
      </c>
      <c r="AX155" s="13" t="s">
        <v>83</v>
      </c>
      <c r="AY155" s="244" t="s">
        <v>142</v>
      </c>
    </row>
    <row r="156" s="13" customFormat="1">
      <c r="A156" s="13"/>
      <c r="B156" s="235"/>
      <c r="C156" s="236"/>
      <c r="D156" s="228" t="s">
        <v>155</v>
      </c>
      <c r="E156" s="237" t="s">
        <v>46</v>
      </c>
      <c r="F156" s="238" t="s">
        <v>223</v>
      </c>
      <c r="G156" s="236"/>
      <c r="H156" s="237" t="s">
        <v>46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155</v>
      </c>
      <c r="AU156" s="244" t="s">
        <v>91</v>
      </c>
      <c r="AV156" s="13" t="s">
        <v>87</v>
      </c>
      <c r="AW156" s="13" t="s">
        <v>42</v>
      </c>
      <c r="AX156" s="13" t="s">
        <v>83</v>
      </c>
      <c r="AY156" s="244" t="s">
        <v>142</v>
      </c>
    </row>
    <row r="157" s="14" customFormat="1">
      <c r="A157" s="14"/>
      <c r="B157" s="245"/>
      <c r="C157" s="246"/>
      <c r="D157" s="228" t="s">
        <v>155</v>
      </c>
      <c r="E157" s="247" t="s">
        <v>46</v>
      </c>
      <c r="F157" s="248" t="s">
        <v>224</v>
      </c>
      <c r="G157" s="246"/>
      <c r="H157" s="249">
        <v>14.299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155</v>
      </c>
      <c r="AU157" s="255" t="s">
        <v>91</v>
      </c>
      <c r="AV157" s="14" t="s">
        <v>91</v>
      </c>
      <c r="AW157" s="14" t="s">
        <v>42</v>
      </c>
      <c r="AX157" s="14" t="s">
        <v>83</v>
      </c>
      <c r="AY157" s="255" t="s">
        <v>142</v>
      </c>
    </row>
    <row r="158" s="13" customFormat="1">
      <c r="A158" s="13"/>
      <c r="B158" s="235"/>
      <c r="C158" s="236"/>
      <c r="D158" s="228" t="s">
        <v>155</v>
      </c>
      <c r="E158" s="237" t="s">
        <v>46</v>
      </c>
      <c r="F158" s="238" t="s">
        <v>225</v>
      </c>
      <c r="G158" s="236"/>
      <c r="H158" s="237" t="s">
        <v>46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155</v>
      </c>
      <c r="AU158" s="244" t="s">
        <v>91</v>
      </c>
      <c r="AV158" s="13" t="s">
        <v>87</v>
      </c>
      <c r="AW158" s="13" t="s">
        <v>42</v>
      </c>
      <c r="AX158" s="13" t="s">
        <v>83</v>
      </c>
      <c r="AY158" s="244" t="s">
        <v>142</v>
      </c>
    </row>
    <row r="159" s="14" customFormat="1">
      <c r="A159" s="14"/>
      <c r="B159" s="245"/>
      <c r="C159" s="246"/>
      <c r="D159" s="228" t="s">
        <v>155</v>
      </c>
      <c r="E159" s="247" t="s">
        <v>46</v>
      </c>
      <c r="F159" s="248" t="s">
        <v>226</v>
      </c>
      <c r="G159" s="246"/>
      <c r="H159" s="249">
        <v>12.523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155</v>
      </c>
      <c r="AU159" s="255" t="s">
        <v>91</v>
      </c>
      <c r="AV159" s="14" t="s">
        <v>91</v>
      </c>
      <c r="AW159" s="14" t="s">
        <v>42</v>
      </c>
      <c r="AX159" s="14" t="s">
        <v>83</v>
      </c>
      <c r="AY159" s="255" t="s">
        <v>142</v>
      </c>
    </row>
    <row r="160" s="15" customFormat="1">
      <c r="A160" s="15"/>
      <c r="B160" s="256"/>
      <c r="C160" s="257"/>
      <c r="D160" s="228" t="s">
        <v>155</v>
      </c>
      <c r="E160" s="258" t="s">
        <v>46</v>
      </c>
      <c r="F160" s="259" t="s">
        <v>176</v>
      </c>
      <c r="G160" s="257"/>
      <c r="H160" s="260">
        <v>26.821999999999999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155</v>
      </c>
      <c r="AU160" s="266" t="s">
        <v>91</v>
      </c>
      <c r="AV160" s="15" t="s">
        <v>149</v>
      </c>
      <c r="AW160" s="15" t="s">
        <v>42</v>
      </c>
      <c r="AX160" s="15" t="s">
        <v>87</v>
      </c>
      <c r="AY160" s="266" t="s">
        <v>142</v>
      </c>
    </row>
    <row r="161" s="2" customFormat="1" ht="24.15" customHeight="1">
      <c r="A161" s="41"/>
      <c r="B161" s="42"/>
      <c r="C161" s="215" t="s">
        <v>227</v>
      </c>
      <c r="D161" s="215" t="s">
        <v>144</v>
      </c>
      <c r="E161" s="216" t="s">
        <v>228</v>
      </c>
      <c r="F161" s="217" t="s">
        <v>229</v>
      </c>
      <c r="G161" s="218" t="s">
        <v>191</v>
      </c>
      <c r="H161" s="219">
        <v>20.564</v>
      </c>
      <c r="I161" s="220"/>
      <c r="J161" s="221">
        <f>ROUND(I161*H161,2)</f>
        <v>0</v>
      </c>
      <c r="K161" s="217" t="s">
        <v>148</v>
      </c>
      <c r="L161" s="47"/>
      <c r="M161" s="222" t="s">
        <v>46</v>
      </c>
      <c r="N161" s="223" t="s">
        <v>54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91</v>
      </c>
      <c r="AY161" s="19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87</v>
      </c>
      <c r="BK161" s="227">
        <f>ROUND(I161*H161,2)</f>
        <v>0</v>
      </c>
      <c r="BL161" s="19" t="s">
        <v>149</v>
      </c>
      <c r="BM161" s="226" t="s">
        <v>230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231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151</v>
      </c>
      <c r="AU162" s="19" t="s">
        <v>91</v>
      </c>
    </row>
    <row r="163" s="2" customFormat="1">
      <c r="A163" s="41"/>
      <c r="B163" s="42"/>
      <c r="C163" s="43"/>
      <c r="D163" s="233" t="s">
        <v>153</v>
      </c>
      <c r="E163" s="43"/>
      <c r="F163" s="234" t="s">
        <v>232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153</v>
      </c>
      <c r="AU163" s="19" t="s">
        <v>91</v>
      </c>
    </row>
    <row r="164" s="13" customFormat="1">
      <c r="A164" s="13"/>
      <c r="B164" s="235"/>
      <c r="C164" s="236"/>
      <c r="D164" s="228" t="s">
        <v>155</v>
      </c>
      <c r="E164" s="237" t="s">
        <v>46</v>
      </c>
      <c r="F164" s="238" t="s">
        <v>156</v>
      </c>
      <c r="G164" s="236"/>
      <c r="H164" s="237" t="s">
        <v>46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91</v>
      </c>
      <c r="AV164" s="13" t="s">
        <v>87</v>
      </c>
      <c r="AW164" s="13" t="s">
        <v>42</v>
      </c>
      <c r="AX164" s="13" t="s">
        <v>83</v>
      </c>
      <c r="AY164" s="244" t="s">
        <v>142</v>
      </c>
    </row>
    <row r="165" s="14" customFormat="1">
      <c r="A165" s="14"/>
      <c r="B165" s="245"/>
      <c r="C165" s="246"/>
      <c r="D165" s="228" t="s">
        <v>155</v>
      </c>
      <c r="E165" s="247" t="s">
        <v>46</v>
      </c>
      <c r="F165" s="248" t="s">
        <v>197</v>
      </c>
      <c r="G165" s="246"/>
      <c r="H165" s="249">
        <v>20.564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155</v>
      </c>
      <c r="AU165" s="255" t="s">
        <v>91</v>
      </c>
      <c r="AV165" s="14" t="s">
        <v>91</v>
      </c>
      <c r="AW165" s="14" t="s">
        <v>42</v>
      </c>
      <c r="AX165" s="14" t="s">
        <v>87</v>
      </c>
      <c r="AY165" s="255" t="s">
        <v>142</v>
      </c>
    </row>
    <row r="166" s="2" customFormat="1" ht="33" customHeight="1">
      <c r="A166" s="41"/>
      <c r="B166" s="42"/>
      <c r="C166" s="215" t="s">
        <v>233</v>
      </c>
      <c r="D166" s="215" t="s">
        <v>144</v>
      </c>
      <c r="E166" s="216" t="s">
        <v>234</v>
      </c>
      <c r="F166" s="217" t="s">
        <v>235</v>
      </c>
      <c r="G166" s="218" t="s">
        <v>236</v>
      </c>
      <c r="H166" s="219">
        <v>8</v>
      </c>
      <c r="I166" s="220"/>
      <c r="J166" s="221">
        <f>ROUND(I166*H166,2)</f>
        <v>0</v>
      </c>
      <c r="K166" s="217" t="s">
        <v>46</v>
      </c>
      <c r="L166" s="47"/>
      <c r="M166" s="222" t="s">
        <v>46</v>
      </c>
      <c r="N166" s="223" t="s">
        <v>54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91</v>
      </c>
      <c r="AY166" s="19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87</v>
      </c>
      <c r="BK166" s="227">
        <f>ROUND(I166*H166,2)</f>
        <v>0</v>
      </c>
      <c r="BL166" s="19" t="s">
        <v>149</v>
      </c>
      <c r="BM166" s="226" t="s">
        <v>237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238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151</v>
      </c>
      <c r="AU167" s="19" t="s">
        <v>91</v>
      </c>
    </row>
    <row r="168" s="2" customFormat="1">
      <c r="A168" s="41"/>
      <c r="B168" s="42"/>
      <c r="C168" s="43"/>
      <c r="D168" s="228" t="s">
        <v>184</v>
      </c>
      <c r="E168" s="43"/>
      <c r="F168" s="277" t="s">
        <v>239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184</v>
      </c>
      <c r="AU168" s="19" t="s">
        <v>91</v>
      </c>
    </row>
    <row r="169" s="13" customFormat="1">
      <c r="A169" s="13"/>
      <c r="B169" s="235"/>
      <c r="C169" s="236"/>
      <c r="D169" s="228" t="s">
        <v>155</v>
      </c>
      <c r="E169" s="237" t="s">
        <v>46</v>
      </c>
      <c r="F169" s="238" t="s">
        <v>240</v>
      </c>
      <c r="G169" s="236"/>
      <c r="H169" s="237" t="s">
        <v>46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155</v>
      </c>
      <c r="AU169" s="244" t="s">
        <v>91</v>
      </c>
      <c r="AV169" s="13" t="s">
        <v>87</v>
      </c>
      <c r="AW169" s="13" t="s">
        <v>42</v>
      </c>
      <c r="AX169" s="13" t="s">
        <v>83</v>
      </c>
      <c r="AY169" s="244" t="s">
        <v>142</v>
      </c>
    </row>
    <row r="170" s="14" customFormat="1">
      <c r="A170" s="14"/>
      <c r="B170" s="245"/>
      <c r="C170" s="246"/>
      <c r="D170" s="228" t="s">
        <v>155</v>
      </c>
      <c r="E170" s="247" t="s">
        <v>46</v>
      </c>
      <c r="F170" s="248" t="s">
        <v>181</v>
      </c>
      <c r="G170" s="246"/>
      <c r="H170" s="249">
        <v>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155</v>
      </c>
      <c r="AU170" s="255" t="s">
        <v>91</v>
      </c>
      <c r="AV170" s="14" t="s">
        <v>91</v>
      </c>
      <c r="AW170" s="14" t="s">
        <v>42</v>
      </c>
      <c r="AX170" s="14" t="s">
        <v>87</v>
      </c>
      <c r="AY170" s="255" t="s">
        <v>142</v>
      </c>
    </row>
    <row r="171" s="12" customFormat="1" ht="22.8" customHeight="1">
      <c r="A171" s="12"/>
      <c r="B171" s="199"/>
      <c r="C171" s="200"/>
      <c r="D171" s="201" t="s">
        <v>82</v>
      </c>
      <c r="E171" s="213" t="s">
        <v>91</v>
      </c>
      <c r="F171" s="213" t="s">
        <v>241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SUM(P172:P182)</f>
        <v>0</v>
      </c>
      <c r="Q171" s="207"/>
      <c r="R171" s="208">
        <f>SUM(R172:R182)</f>
        <v>0</v>
      </c>
      <c r="S171" s="207"/>
      <c r="T171" s="209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87</v>
      </c>
      <c r="AT171" s="211" t="s">
        <v>82</v>
      </c>
      <c r="AU171" s="211" t="s">
        <v>87</v>
      </c>
      <c r="AY171" s="210" t="s">
        <v>142</v>
      </c>
      <c r="BK171" s="212">
        <f>SUM(BK172:BK182)</f>
        <v>0</v>
      </c>
    </row>
    <row r="172" s="2" customFormat="1" ht="24.15" customHeight="1">
      <c r="A172" s="41"/>
      <c r="B172" s="42"/>
      <c r="C172" s="215" t="s">
        <v>242</v>
      </c>
      <c r="D172" s="215" t="s">
        <v>144</v>
      </c>
      <c r="E172" s="216" t="s">
        <v>243</v>
      </c>
      <c r="F172" s="217" t="s">
        <v>244</v>
      </c>
      <c r="G172" s="218" t="s">
        <v>147</v>
      </c>
      <c r="H172" s="219">
        <v>7.2599999999999998</v>
      </c>
      <c r="I172" s="220"/>
      <c r="J172" s="221">
        <f>ROUND(I172*H172,2)</f>
        <v>0</v>
      </c>
      <c r="K172" s="217" t="s">
        <v>46</v>
      </c>
      <c r="L172" s="47"/>
      <c r="M172" s="222" t="s">
        <v>46</v>
      </c>
      <c r="N172" s="223" t="s">
        <v>54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91</v>
      </c>
      <c r="AY172" s="19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87</v>
      </c>
      <c r="BK172" s="227">
        <f>ROUND(I172*H172,2)</f>
        <v>0</v>
      </c>
      <c r="BL172" s="19" t="s">
        <v>149</v>
      </c>
      <c r="BM172" s="226" t="s">
        <v>245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244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151</v>
      </c>
      <c r="AU173" s="19" t="s">
        <v>91</v>
      </c>
    </row>
    <row r="174" s="13" customFormat="1">
      <c r="A174" s="13"/>
      <c r="B174" s="235"/>
      <c r="C174" s="236"/>
      <c r="D174" s="228" t="s">
        <v>155</v>
      </c>
      <c r="E174" s="237" t="s">
        <v>46</v>
      </c>
      <c r="F174" s="238" t="s">
        <v>246</v>
      </c>
      <c r="G174" s="236"/>
      <c r="H174" s="237" t="s">
        <v>46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155</v>
      </c>
      <c r="AU174" s="244" t="s">
        <v>91</v>
      </c>
      <c r="AV174" s="13" t="s">
        <v>87</v>
      </c>
      <c r="AW174" s="13" t="s">
        <v>42</v>
      </c>
      <c r="AX174" s="13" t="s">
        <v>83</v>
      </c>
      <c r="AY174" s="244" t="s">
        <v>142</v>
      </c>
    </row>
    <row r="175" s="13" customFormat="1">
      <c r="A175" s="13"/>
      <c r="B175" s="235"/>
      <c r="C175" s="236"/>
      <c r="D175" s="228" t="s">
        <v>155</v>
      </c>
      <c r="E175" s="237" t="s">
        <v>46</v>
      </c>
      <c r="F175" s="238" t="s">
        <v>247</v>
      </c>
      <c r="G175" s="236"/>
      <c r="H175" s="237" t="s">
        <v>46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155</v>
      </c>
      <c r="AU175" s="244" t="s">
        <v>91</v>
      </c>
      <c r="AV175" s="13" t="s">
        <v>87</v>
      </c>
      <c r="AW175" s="13" t="s">
        <v>42</v>
      </c>
      <c r="AX175" s="13" t="s">
        <v>83</v>
      </c>
      <c r="AY175" s="244" t="s">
        <v>142</v>
      </c>
    </row>
    <row r="176" s="13" customFormat="1">
      <c r="A176" s="13"/>
      <c r="B176" s="235"/>
      <c r="C176" s="236"/>
      <c r="D176" s="228" t="s">
        <v>155</v>
      </c>
      <c r="E176" s="237" t="s">
        <v>46</v>
      </c>
      <c r="F176" s="238" t="s">
        <v>170</v>
      </c>
      <c r="G176" s="236"/>
      <c r="H176" s="237" t="s">
        <v>46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155</v>
      </c>
      <c r="AU176" s="244" t="s">
        <v>91</v>
      </c>
      <c r="AV176" s="13" t="s">
        <v>87</v>
      </c>
      <c r="AW176" s="13" t="s">
        <v>42</v>
      </c>
      <c r="AX176" s="13" t="s">
        <v>83</v>
      </c>
      <c r="AY176" s="244" t="s">
        <v>142</v>
      </c>
    </row>
    <row r="177" s="13" customFormat="1">
      <c r="A177" s="13"/>
      <c r="B177" s="235"/>
      <c r="C177" s="236"/>
      <c r="D177" s="228" t="s">
        <v>155</v>
      </c>
      <c r="E177" s="237" t="s">
        <v>46</v>
      </c>
      <c r="F177" s="238" t="s">
        <v>248</v>
      </c>
      <c r="G177" s="236"/>
      <c r="H177" s="237" t="s">
        <v>46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155</v>
      </c>
      <c r="AU177" s="244" t="s">
        <v>91</v>
      </c>
      <c r="AV177" s="13" t="s">
        <v>87</v>
      </c>
      <c r="AW177" s="13" t="s">
        <v>42</v>
      </c>
      <c r="AX177" s="13" t="s">
        <v>83</v>
      </c>
      <c r="AY177" s="244" t="s">
        <v>142</v>
      </c>
    </row>
    <row r="178" s="14" customFormat="1">
      <c r="A178" s="14"/>
      <c r="B178" s="245"/>
      <c r="C178" s="246"/>
      <c r="D178" s="228" t="s">
        <v>155</v>
      </c>
      <c r="E178" s="247" t="s">
        <v>46</v>
      </c>
      <c r="F178" s="248" t="s">
        <v>249</v>
      </c>
      <c r="G178" s="246"/>
      <c r="H178" s="249">
        <v>3.7400000000000002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155</v>
      </c>
      <c r="AU178" s="255" t="s">
        <v>91</v>
      </c>
      <c r="AV178" s="14" t="s">
        <v>91</v>
      </c>
      <c r="AW178" s="14" t="s">
        <v>42</v>
      </c>
      <c r="AX178" s="14" t="s">
        <v>83</v>
      </c>
      <c r="AY178" s="255" t="s">
        <v>142</v>
      </c>
    </row>
    <row r="179" s="13" customFormat="1">
      <c r="A179" s="13"/>
      <c r="B179" s="235"/>
      <c r="C179" s="236"/>
      <c r="D179" s="228" t="s">
        <v>155</v>
      </c>
      <c r="E179" s="237" t="s">
        <v>46</v>
      </c>
      <c r="F179" s="238" t="s">
        <v>173</v>
      </c>
      <c r="G179" s="236"/>
      <c r="H179" s="237" t="s">
        <v>46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155</v>
      </c>
      <c r="AU179" s="244" t="s">
        <v>91</v>
      </c>
      <c r="AV179" s="13" t="s">
        <v>87</v>
      </c>
      <c r="AW179" s="13" t="s">
        <v>42</v>
      </c>
      <c r="AX179" s="13" t="s">
        <v>83</v>
      </c>
      <c r="AY179" s="244" t="s">
        <v>142</v>
      </c>
    </row>
    <row r="180" s="13" customFormat="1">
      <c r="A180" s="13"/>
      <c r="B180" s="235"/>
      <c r="C180" s="236"/>
      <c r="D180" s="228" t="s">
        <v>155</v>
      </c>
      <c r="E180" s="237" t="s">
        <v>46</v>
      </c>
      <c r="F180" s="238" t="s">
        <v>250</v>
      </c>
      <c r="G180" s="236"/>
      <c r="H180" s="237" t="s">
        <v>46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155</v>
      </c>
      <c r="AU180" s="244" t="s">
        <v>91</v>
      </c>
      <c r="AV180" s="13" t="s">
        <v>87</v>
      </c>
      <c r="AW180" s="13" t="s">
        <v>42</v>
      </c>
      <c r="AX180" s="13" t="s">
        <v>83</v>
      </c>
      <c r="AY180" s="244" t="s">
        <v>142</v>
      </c>
    </row>
    <row r="181" s="14" customFormat="1">
      <c r="A181" s="14"/>
      <c r="B181" s="245"/>
      <c r="C181" s="246"/>
      <c r="D181" s="228" t="s">
        <v>155</v>
      </c>
      <c r="E181" s="247" t="s">
        <v>46</v>
      </c>
      <c r="F181" s="248" t="s">
        <v>251</v>
      </c>
      <c r="G181" s="246"/>
      <c r="H181" s="249">
        <v>3.52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155</v>
      </c>
      <c r="AU181" s="255" t="s">
        <v>91</v>
      </c>
      <c r="AV181" s="14" t="s">
        <v>91</v>
      </c>
      <c r="AW181" s="14" t="s">
        <v>42</v>
      </c>
      <c r="AX181" s="14" t="s">
        <v>83</v>
      </c>
      <c r="AY181" s="255" t="s">
        <v>142</v>
      </c>
    </row>
    <row r="182" s="15" customFormat="1">
      <c r="A182" s="15"/>
      <c r="B182" s="256"/>
      <c r="C182" s="257"/>
      <c r="D182" s="228" t="s">
        <v>155</v>
      </c>
      <c r="E182" s="258" t="s">
        <v>46</v>
      </c>
      <c r="F182" s="259" t="s">
        <v>176</v>
      </c>
      <c r="G182" s="257"/>
      <c r="H182" s="260">
        <v>7.2599999999999998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155</v>
      </c>
      <c r="AU182" s="266" t="s">
        <v>91</v>
      </c>
      <c r="AV182" s="15" t="s">
        <v>149</v>
      </c>
      <c r="AW182" s="15" t="s">
        <v>42</v>
      </c>
      <c r="AX182" s="15" t="s">
        <v>87</v>
      </c>
      <c r="AY182" s="266" t="s">
        <v>142</v>
      </c>
    </row>
    <row r="183" s="12" customFormat="1" ht="22.8" customHeight="1">
      <c r="A183" s="12"/>
      <c r="B183" s="199"/>
      <c r="C183" s="200"/>
      <c r="D183" s="201" t="s">
        <v>82</v>
      </c>
      <c r="E183" s="213" t="s">
        <v>100</v>
      </c>
      <c r="F183" s="213" t="s">
        <v>252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SUM(P184:P373)</f>
        <v>0</v>
      </c>
      <c r="Q183" s="207"/>
      <c r="R183" s="208">
        <f>SUM(R184:R373)</f>
        <v>0.82790870000000005</v>
      </c>
      <c r="S183" s="207"/>
      <c r="T183" s="209">
        <f>SUM(T184:T373)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87</v>
      </c>
      <c r="AT183" s="211" t="s">
        <v>82</v>
      </c>
      <c r="AU183" s="211" t="s">
        <v>87</v>
      </c>
      <c r="AY183" s="210" t="s">
        <v>142</v>
      </c>
      <c r="BK183" s="212">
        <f>SUM(BK184:BK373)</f>
        <v>0</v>
      </c>
    </row>
    <row r="184" s="2" customFormat="1" ht="16.5" customHeight="1">
      <c r="A184" s="41"/>
      <c r="B184" s="42"/>
      <c r="C184" s="215" t="s">
        <v>253</v>
      </c>
      <c r="D184" s="215" t="s">
        <v>144</v>
      </c>
      <c r="E184" s="216" t="s">
        <v>254</v>
      </c>
      <c r="F184" s="217" t="s">
        <v>255</v>
      </c>
      <c r="G184" s="218" t="s">
        <v>147</v>
      </c>
      <c r="H184" s="219">
        <v>2.1150000000000002</v>
      </c>
      <c r="I184" s="220"/>
      <c r="J184" s="221">
        <f>ROUND(I184*H184,2)</f>
        <v>0</v>
      </c>
      <c r="K184" s="217" t="s">
        <v>148</v>
      </c>
      <c r="L184" s="47"/>
      <c r="M184" s="222" t="s">
        <v>46</v>
      </c>
      <c r="N184" s="223" t="s">
        <v>54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91</v>
      </c>
      <c r="AY184" s="19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87</v>
      </c>
      <c r="BK184" s="227">
        <f>ROUND(I184*H184,2)</f>
        <v>0</v>
      </c>
      <c r="BL184" s="19" t="s">
        <v>149</v>
      </c>
      <c r="BM184" s="226" t="s">
        <v>256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257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151</v>
      </c>
      <c r="AU185" s="19" t="s">
        <v>91</v>
      </c>
    </row>
    <row r="186" s="2" customFormat="1">
      <c r="A186" s="41"/>
      <c r="B186" s="42"/>
      <c r="C186" s="43"/>
      <c r="D186" s="233" t="s">
        <v>153</v>
      </c>
      <c r="E186" s="43"/>
      <c r="F186" s="234" t="s">
        <v>258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153</v>
      </c>
      <c r="AU186" s="19" t="s">
        <v>91</v>
      </c>
    </row>
    <row r="187" s="13" customFormat="1">
      <c r="A187" s="13"/>
      <c r="B187" s="235"/>
      <c r="C187" s="236"/>
      <c r="D187" s="228" t="s">
        <v>155</v>
      </c>
      <c r="E187" s="237" t="s">
        <v>46</v>
      </c>
      <c r="F187" s="238" t="s">
        <v>259</v>
      </c>
      <c r="G187" s="236"/>
      <c r="H187" s="237" t="s">
        <v>46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155</v>
      </c>
      <c r="AU187" s="244" t="s">
        <v>91</v>
      </c>
      <c r="AV187" s="13" t="s">
        <v>87</v>
      </c>
      <c r="AW187" s="13" t="s">
        <v>42</v>
      </c>
      <c r="AX187" s="13" t="s">
        <v>83</v>
      </c>
      <c r="AY187" s="244" t="s">
        <v>142</v>
      </c>
    </row>
    <row r="188" s="13" customFormat="1">
      <c r="A188" s="13"/>
      <c r="B188" s="235"/>
      <c r="C188" s="236"/>
      <c r="D188" s="228" t="s">
        <v>155</v>
      </c>
      <c r="E188" s="237" t="s">
        <v>46</v>
      </c>
      <c r="F188" s="238" t="s">
        <v>260</v>
      </c>
      <c r="G188" s="236"/>
      <c r="H188" s="237" t="s">
        <v>46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155</v>
      </c>
      <c r="AU188" s="244" t="s">
        <v>91</v>
      </c>
      <c r="AV188" s="13" t="s">
        <v>87</v>
      </c>
      <c r="AW188" s="13" t="s">
        <v>42</v>
      </c>
      <c r="AX188" s="13" t="s">
        <v>83</v>
      </c>
      <c r="AY188" s="244" t="s">
        <v>142</v>
      </c>
    </row>
    <row r="189" s="13" customFormat="1">
      <c r="A189" s="13"/>
      <c r="B189" s="235"/>
      <c r="C189" s="236"/>
      <c r="D189" s="228" t="s">
        <v>155</v>
      </c>
      <c r="E189" s="237" t="s">
        <v>46</v>
      </c>
      <c r="F189" s="238" t="s">
        <v>261</v>
      </c>
      <c r="G189" s="236"/>
      <c r="H189" s="237" t="s">
        <v>46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155</v>
      </c>
      <c r="AU189" s="244" t="s">
        <v>91</v>
      </c>
      <c r="AV189" s="13" t="s">
        <v>87</v>
      </c>
      <c r="AW189" s="13" t="s">
        <v>42</v>
      </c>
      <c r="AX189" s="13" t="s">
        <v>83</v>
      </c>
      <c r="AY189" s="244" t="s">
        <v>142</v>
      </c>
    </row>
    <row r="190" s="14" customFormat="1">
      <c r="A190" s="14"/>
      <c r="B190" s="245"/>
      <c r="C190" s="246"/>
      <c r="D190" s="228" t="s">
        <v>155</v>
      </c>
      <c r="E190" s="247" t="s">
        <v>46</v>
      </c>
      <c r="F190" s="248" t="s">
        <v>262</v>
      </c>
      <c r="G190" s="246"/>
      <c r="H190" s="249">
        <v>1.111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155</v>
      </c>
      <c r="AU190" s="255" t="s">
        <v>91</v>
      </c>
      <c r="AV190" s="14" t="s">
        <v>91</v>
      </c>
      <c r="AW190" s="14" t="s">
        <v>42</v>
      </c>
      <c r="AX190" s="14" t="s">
        <v>83</v>
      </c>
      <c r="AY190" s="255" t="s">
        <v>142</v>
      </c>
    </row>
    <row r="191" s="13" customFormat="1">
      <c r="A191" s="13"/>
      <c r="B191" s="235"/>
      <c r="C191" s="236"/>
      <c r="D191" s="228" t="s">
        <v>155</v>
      </c>
      <c r="E191" s="237" t="s">
        <v>46</v>
      </c>
      <c r="F191" s="238" t="s">
        <v>263</v>
      </c>
      <c r="G191" s="236"/>
      <c r="H191" s="237" t="s">
        <v>46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155</v>
      </c>
      <c r="AU191" s="244" t="s">
        <v>91</v>
      </c>
      <c r="AV191" s="13" t="s">
        <v>87</v>
      </c>
      <c r="AW191" s="13" t="s">
        <v>42</v>
      </c>
      <c r="AX191" s="13" t="s">
        <v>83</v>
      </c>
      <c r="AY191" s="244" t="s">
        <v>142</v>
      </c>
    </row>
    <row r="192" s="13" customFormat="1">
      <c r="A192" s="13"/>
      <c r="B192" s="235"/>
      <c r="C192" s="236"/>
      <c r="D192" s="228" t="s">
        <v>155</v>
      </c>
      <c r="E192" s="237" t="s">
        <v>46</v>
      </c>
      <c r="F192" s="238" t="s">
        <v>264</v>
      </c>
      <c r="G192" s="236"/>
      <c r="H192" s="237" t="s">
        <v>46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155</v>
      </c>
      <c r="AU192" s="244" t="s">
        <v>91</v>
      </c>
      <c r="AV192" s="13" t="s">
        <v>87</v>
      </c>
      <c r="AW192" s="13" t="s">
        <v>42</v>
      </c>
      <c r="AX192" s="13" t="s">
        <v>83</v>
      </c>
      <c r="AY192" s="244" t="s">
        <v>142</v>
      </c>
    </row>
    <row r="193" s="14" customFormat="1">
      <c r="A193" s="14"/>
      <c r="B193" s="245"/>
      <c r="C193" s="246"/>
      <c r="D193" s="228" t="s">
        <v>155</v>
      </c>
      <c r="E193" s="247" t="s">
        <v>46</v>
      </c>
      <c r="F193" s="248" t="s">
        <v>265</v>
      </c>
      <c r="G193" s="246"/>
      <c r="H193" s="249">
        <v>1.004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155</v>
      </c>
      <c r="AU193" s="255" t="s">
        <v>91</v>
      </c>
      <c r="AV193" s="14" t="s">
        <v>91</v>
      </c>
      <c r="AW193" s="14" t="s">
        <v>42</v>
      </c>
      <c r="AX193" s="14" t="s">
        <v>83</v>
      </c>
      <c r="AY193" s="255" t="s">
        <v>142</v>
      </c>
    </row>
    <row r="194" s="15" customFormat="1">
      <c r="A194" s="15"/>
      <c r="B194" s="256"/>
      <c r="C194" s="257"/>
      <c r="D194" s="228" t="s">
        <v>155</v>
      </c>
      <c r="E194" s="258" t="s">
        <v>46</v>
      </c>
      <c r="F194" s="259" t="s">
        <v>176</v>
      </c>
      <c r="G194" s="257"/>
      <c r="H194" s="260">
        <v>2.1150000000000002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155</v>
      </c>
      <c r="AU194" s="266" t="s">
        <v>91</v>
      </c>
      <c r="AV194" s="15" t="s">
        <v>149</v>
      </c>
      <c r="AW194" s="15" t="s">
        <v>42</v>
      </c>
      <c r="AX194" s="15" t="s">
        <v>87</v>
      </c>
      <c r="AY194" s="266" t="s">
        <v>142</v>
      </c>
    </row>
    <row r="195" s="2" customFormat="1" ht="24.15" customHeight="1">
      <c r="A195" s="41"/>
      <c r="B195" s="42"/>
      <c r="C195" s="215" t="s">
        <v>266</v>
      </c>
      <c r="D195" s="215" t="s">
        <v>144</v>
      </c>
      <c r="E195" s="216" t="s">
        <v>267</v>
      </c>
      <c r="F195" s="217" t="s">
        <v>268</v>
      </c>
      <c r="G195" s="218" t="s">
        <v>147</v>
      </c>
      <c r="H195" s="219">
        <v>2.1150000000000002</v>
      </c>
      <c r="I195" s="220"/>
      <c r="J195" s="221">
        <f>ROUND(I195*H195,2)</f>
        <v>0</v>
      </c>
      <c r="K195" s="217" t="s">
        <v>148</v>
      </c>
      <c r="L195" s="47"/>
      <c r="M195" s="222" t="s">
        <v>46</v>
      </c>
      <c r="N195" s="223" t="s">
        <v>54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91</v>
      </c>
      <c r="AY195" s="19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87</v>
      </c>
      <c r="BK195" s="227">
        <f>ROUND(I195*H195,2)</f>
        <v>0</v>
      </c>
      <c r="BL195" s="19" t="s">
        <v>149</v>
      </c>
      <c r="BM195" s="226" t="s">
        <v>269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270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151</v>
      </c>
      <c r="AU196" s="19" t="s">
        <v>91</v>
      </c>
    </row>
    <row r="197" s="2" customFormat="1">
      <c r="A197" s="41"/>
      <c r="B197" s="42"/>
      <c r="C197" s="43"/>
      <c r="D197" s="233" t="s">
        <v>153</v>
      </c>
      <c r="E197" s="43"/>
      <c r="F197" s="234" t="s">
        <v>271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153</v>
      </c>
      <c r="AU197" s="19" t="s">
        <v>91</v>
      </c>
    </row>
    <row r="198" s="13" customFormat="1">
      <c r="A198" s="13"/>
      <c r="B198" s="235"/>
      <c r="C198" s="236"/>
      <c r="D198" s="228" t="s">
        <v>155</v>
      </c>
      <c r="E198" s="237" t="s">
        <v>46</v>
      </c>
      <c r="F198" s="238" t="s">
        <v>259</v>
      </c>
      <c r="G198" s="236"/>
      <c r="H198" s="237" t="s">
        <v>46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155</v>
      </c>
      <c r="AU198" s="244" t="s">
        <v>91</v>
      </c>
      <c r="AV198" s="13" t="s">
        <v>87</v>
      </c>
      <c r="AW198" s="13" t="s">
        <v>42</v>
      </c>
      <c r="AX198" s="13" t="s">
        <v>83</v>
      </c>
      <c r="AY198" s="244" t="s">
        <v>142</v>
      </c>
    </row>
    <row r="199" s="13" customFormat="1">
      <c r="A199" s="13"/>
      <c r="B199" s="235"/>
      <c r="C199" s="236"/>
      <c r="D199" s="228" t="s">
        <v>155</v>
      </c>
      <c r="E199" s="237" t="s">
        <v>46</v>
      </c>
      <c r="F199" s="238" t="s">
        <v>260</v>
      </c>
      <c r="G199" s="236"/>
      <c r="H199" s="237" t="s">
        <v>46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155</v>
      </c>
      <c r="AU199" s="244" t="s">
        <v>91</v>
      </c>
      <c r="AV199" s="13" t="s">
        <v>87</v>
      </c>
      <c r="AW199" s="13" t="s">
        <v>42</v>
      </c>
      <c r="AX199" s="13" t="s">
        <v>83</v>
      </c>
      <c r="AY199" s="244" t="s">
        <v>142</v>
      </c>
    </row>
    <row r="200" s="13" customFormat="1">
      <c r="A200" s="13"/>
      <c r="B200" s="235"/>
      <c r="C200" s="236"/>
      <c r="D200" s="228" t="s">
        <v>155</v>
      </c>
      <c r="E200" s="237" t="s">
        <v>46</v>
      </c>
      <c r="F200" s="238" t="s">
        <v>261</v>
      </c>
      <c r="G200" s="236"/>
      <c r="H200" s="237" t="s">
        <v>46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155</v>
      </c>
      <c r="AU200" s="244" t="s">
        <v>91</v>
      </c>
      <c r="AV200" s="13" t="s">
        <v>87</v>
      </c>
      <c r="AW200" s="13" t="s">
        <v>42</v>
      </c>
      <c r="AX200" s="13" t="s">
        <v>83</v>
      </c>
      <c r="AY200" s="244" t="s">
        <v>142</v>
      </c>
    </row>
    <row r="201" s="14" customFormat="1">
      <c r="A201" s="14"/>
      <c r="B201" s="245"/>
      <c r="C201" s="246"/>
      <c r="D201" s="228" t="s">
        <v>155</v>
      </c>
      <c r="E201" s="247" t="s">
        <v>46</v>
      </c>
      <c r="F201" s="248" t="s">
        <v>262</v>
      </c>
      <c r="G201" s="246"/>
      <c r="H201" s="249">
        <v>1.111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155</v>
      </c>
      <c r="AU201" s="255" t="s">
        <v>91</v>
      </c>
      <c r="AV201" s="14" t="s">
        <v>91</v>
      </c>
      <c r="AW201" s="14" t="s">
        <v>42</v>
      </c>
      <c r="AX201" s="14" t="s">
        <v>83</v>
      </c>
      <c r="AY201" s="255" t="s">
        <v>142</v>
      </c>
    </row>
    <row r="202" s="13" customFormat="1">
      <c r="A202" s="13"/>
      <c r="B202" s="235"/>
      <c r="C202" s="236"/>
      <c r="D202" s="228" t="s">
        <v>155</v>
      </c>
      <c r="E202" s="237" t="s">
        <v>46</v>
      </c>
      <c r="F202" s="238" t="s">
        <v>263</v>
      </c>
      <c r="G202" s="236"/>
      <c r="H202" s="237" t="s">
        <v>46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155</v>
      </c>
      <c r="AU202" s="244" t="s">
        <v>91</v>
      </c>
      <c r="AV202" s="13" t="s">
        <v>87</v>
      </c>
      <c r="AW202" s="13" t="s">
        <v>42</v>
      </c>
      <c r="AX202" s="13" t="s">
        <v>83</v>
      </c>
      <c r="AY202" s="244" t="s">
        <v>142</v>
      </c>
    </row>
    <row r="203" s="13" customFormat="1">
      <c r="A203" s="13"/>
      <c r="B203" s="235"/>
      <c r="C203" s="236"/>
      <c r="D203" s="228" t="s">
        <v>155</v>
      </c>
      <c r="E203" s="237" t="s">
        <v>46</v>
      </c>
      <c r="F203" s="238" t="s">
        <v>264</v>
      </c>
      <c r="G203" s="236"/>
      <c r="H203" s="237" t="s">
        <v>46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155</v>
      </c>
      <c r="AU203" s="244" t="s">
        <v>91</v>
      </c>
      <c r="AV203" s="13" t="s">
        <v>87</v>
      </c>
      <c r="AW203" s="13" t="s">
        <v>42</v>
      </c>
      <c r="AX203" s="13" t="s">
        <v>83</v>
      </c>
      <c r="AY203" s="244" t="s">
        <v>142</v>
      </c>
    </row>
    <row r="204" s="14" customFormat="1">
      <c r="A204" s="14"/>
      <c r="B204" s="245"/>
      <c r="C204" s="246"/>
      <c r="D204" s="228" t="s">
        <v>155</v>
      </c>
      <c r="E204" s="247" t="s">
        <v>46</v>
      </c>
      <c r="F204" s="248" t="s">
        <v>265</v>
      </c>
      <c r="G204" s="246"/>
      <c r="H204" s="249">
        <v>1.004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155</v>
      </c>
      <c r="AU204" s="255" t="s">
        <v>91</v>
      </c>
      <c r="AV204" s="14" t="s">
        <v>91</v>
      </c>
      <c r="AW204" s="14" t="s">
        <v>42</v>
      </c>
      <c r="AX204" s="14" t="s">
        <v>83</v>
      </c>
      <c r="AY204" s="255" t="s">
        <v>142</v>
      </c>
    </row>
    <row r="205" s="15" customFormat="1">
      <c r="A205" s="15"/>
      <c r="B205" s="256"/>
      <c r="C205" s="257"/>
      <c r="D205" s="228" t="s">
        <v>155</v>
      </c>
      <c r="E205" s="258" t="s">
        <v>46</v>
      </c>
      <c r="F205" s="259" t="s">
        <v>176</v>
      </c>
      <c r="G205" s="257"/>
      <c r="H205" s="260">
        <v>2.1150000000000002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155</v>
      </c>
      <c r="AU205" s="266" t="s">
        <v>91</v>
      </c>
      <c r="AV205" s="15" t="s">
        <v>149</v>
      </c>
      <c r="AW205" s="15" t="s">
        <v>42</v>
      </c>
      <c r="AX205" s="15" t="s">
        <v>87</v>
      </c>
      <c r="AY205" s="266" t="s">
        <v>142</v>
      </c>
    </row>
    <row r="206" s="2" customFormat="1" ht="16.5" customHeight="1">
      <c r="A206" s="41"/>
      <c r="B206" s="42"/>
      <c r="C206" s="215" t="s">
        <v>8</v>
      </c>
      <c r="D206" s="215" t="s">
        <v>144</v>
      </c>
      <c r="E206" s="216" t="s">
        <v>272</v>
      </c>
      <c r="F206" s="217" t="s">
        <v>273</v>
      </c>
      <c r="G206" s="218" t="s">
        <v>147</v>
      </c>
      <c r="H206" s="219">
        <v>1.661</v>
      </c>
      <c r="I206" s="220"/>
      <c r="J206" s="221">
        <f>ROUND(I206*H206,2)</f>
        <v>0</v>
      </c>
      <c r="K206" s="217" t="s">
        <v>148</v>
      </c>
      <c r="L206" s="47"/>
      <c r="M206" s="222" t="s">
        <v>46</v>
      </c>
      <c r="N206" s="223" t="s">
        <v>54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91</v>
      </c>
      <c r="AY206" s="19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87</v>
      </c>
      <c r="BK206" s="227">
        <f>ROUND(I206*H206,2)</f>
        <v>0</v>
      </c>
      <c r="BL206" s="19" t="s">
        <v>149</v>
      </c>
      <c r="BM206" s="226" t="s">
        <v>274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275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151</v>
      </c>
      <c r="AU207" s="19" t="s">
        <v>91</v>
      </c>
    </row>
    <row r="208" s="2" customFormat="1">
      <c r="A208" s="41"/>
      <c r="B208" s="42"/>
      <c r="C208" s="43"/>
      <c r="D208" s="233" t="s">
        <v>153</v>
      </c>
      <c r="E208" s="43"/>
      <c r="F208" s="234" t="s">
        <v>276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153</v>
      </c>
      <c r="AU208" s="19" t="s">
        <v>91</v>
      </c>
    </row>
    <row r="209" s="13" customFormat="1">
      <c r="A209" s="13"/>
      <c r="B209" s="235"/>
      <c r="C209" s="236"/>
      <c r="D209" s="228" t="s">
        <v>155</v>
      </c>
      <c r="E209" s="237" t="s">
        <v>46</v>
      </c>
      <c r="F209" s="238" t="s">
        <v>277</v>
      </c>
      <c r="G209" s="236"/>
      <c r="H209" s="237" t="s">
        <v>46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155</v>
      </c>
      <c r="AU209" s="244" t="s">
        <v>91</v>
      </c>
      <c r="AV209" s="13" t="s">
        <v>87</v>
      </c>
      <c r="AW209" s="13" t="s">
        <v>42</v>
      </c>
      <c r="AX209" s="13" t="s">
        <v>83</v>
      </c>
      <c r="AY209" s="244" t="s">
        <v>142</v>
      </c>
    </row>
    <row r="210" s="13" customFormat="1">
      <c r="A210" s="13"/>
      <c r="B210" s="235"/>
      <c r="C210" s="236"/>
      <c r="D210" s="228" t="s">
        <v>155</v>
      </c>
      <c r="E210" s="237" t="s">
        <v>46</v>
      </c>
      <c r="F210" s="238" t="s">
        <v>278</v>
      </c>
      <c r="G210" s="236"/>
      <c r="H210" s="237" t="s">
        <v>46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91</v>
      </c>
      <c r="AV210" s="13" t="s">
        <v>87</v>
      </c>
      <c r="AW210" s="13" t="s">
        <v>42</v>
      </c>
      <c r="AX210" s="13" t="s">
        <v>83</v>
      </c>
      <c r="AY210" s="244" t="s">
        <v>142</v>
      </c>
    </row>
    <row r="211" s="13" customFormat="1">
      <c r="A211" s="13"/>
      <c r="B211" s="235"/>
      <c r="C211" s="236"/>
      <c r="D211" s="228" t="s">
        <v>155</v>
      </c>
      <c r="E211" s="237" t="s">
        <v>46</v>
      </c>
      <c r="F211" s="238" t="s">
        <v>279</v>
      </c>
      <c r="G211" s="236"/>
      <c r="H211" s="237" t="s">
        <v>46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155</v>
      </c>
      <c r="AU211" s="244" t="s">
        <v>91</v>
      </c>
      <c r="AV211" s="13" t="s">
        <v>87</v>
      </c>
      <c r="AW211" s="13" t="s">
        <v>42</v>
      </c>
      <c r="AX211" s="13" t="s">
        <v>83</v>
      </c>
      <c r="AY211" s="244" t="s">
        <v>142</v>
      </c>
    </row>
    <row r="212" s="13" customFormat="1">
      <c r="A212" s="13"/>
      <c r="B212" s="235"/>
      <c r="C212" s="236"/>
      <c r="D212" s="228" t="s">
        <v>155</v>
      </c>
      <c r="E212" s="237" t="s">
        <v>46</v>
      </c>
      <c r="F212" s="238" t="s">
        <v>280</v>
      </c>
      <c r="G212" s="236"/>
      <c r="H212" s="237" t="s">
        <v>46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155</v>
      </c>
      <c r="AU212" s="244" t="s">
        <v>91</v>
      </c>
      <c r="AV212" s="13" t="s">
        <v>87</v>
      </c>
      <c r="AW212" s="13" t="s">
        <v>42</v>
      </c>
      <c r="AX212" s="13" t="s">
        <v>83</v>
      </c>
      <c r="AY212" s="244" t="s">
        <v>142</v>
      </c>
    </row>
    <row r="213" s="13" customFormat="1">
      <c r="A213" s="13"/>
      <c r="B213" s="235"/>
      <c r="C213" s="236"/>
      <c r="D213" s="228" t="s">
        <v>155</v>
      </c>
      <c r="E213" s="237" t="s">
        <v>46</v>
      </c>
      <c r="F213" s="238" t="s">
        <v>281</v>
      </c>
      <c r="G213" s="236"/>
      <c r="H213" s="237" t="s">
        <v>46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155</v>
      </c>
      <c r="AU213" s="244" t="s">
        <v>91</v>
      </c>
      <c r="AV213" s="13" t="s">
        <v>87</v>
      </c>
      <c r="AW213" s="13" t="s">
        <v>42</v>
      </c>
      <c r="AX213" s="13" t="s">
        <v>83</v>
      </c>
      <c r="AY213" s="244" t="s">
        <v>142</v>
      </c>
    </row>
    <row r="214" s="14" customFormat="1">
      <c r="A214" s="14"/>
      <c r="B214" s="245"/>
      <c r="C214" s="246"/>
      <c r="D214" s="228" t="s">
        <v>155</v>
      </c>
      <c r="E214" s="247" t="s">
        <v>46</v>
      </c>
      <c r="F214" s="248" t="s">
        <v>282</v>
      </c>
      <c r="G214" s="246"/>
      <c r="H214" s="249">
        <v>0.249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155</v>
      </c>
      <c r="AU214" s="255" t="s">
        <v>91</v>
      </c>
      <c r="AV214" s="14" t="s">
        <v>91</v>
      </c>
      <c r="AW214" s="14" t="s">
        <v>42</v>
      </c>
      <c r="AX214" s="14" t="s">
        <v>83</v>
      </c>
      <c r="AY214" s="255" t="s">
        <v>142</v>
      </c>
    </row>
    <row r="215" s="13" customFormat="1">
      <c r="A215" s="13"/>
      <c r="B215" s="235"/>
      <c r="C215" s="236"/>
      <c r="D215" s="228" t="s">
        <v>155</v>
      </c>
      <c r="E215" s="237" t="s">
        <v>46</v>
      </c>
      <c r="F215" s="238" t="s">
        <v>283</v>
      </c>
      <c r="G215" s="236"/>
      <c r="H215" s="237" t="s">
        <v>46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155</v>
      </c>
      <c r="AU215" s="244" t="s">
        <v>91</v>
      </c>
      <c r="AV215" s="13" t="s">
        <v>87</v>
      </c>
      <c r="AW215" s="13" t="s">
        <v>42</v>
      </c>
      <c r="AX215" s="13" t="s">
        <v>83</v>
      </c>
      <c r="AY215" s="244" t="s">
        <v>142</v>
      </c>
    </row>
    <row r="216" s="13" customFormat="1">
      <c r="A216" s="13"/>
      <c r="B216" s="235"/>
      <c r="C216" s="236"/>
      <c r="D216" s="228" t="s">
        <v>155</v>
      </c>
      <c r="E216" s="237" t="s">
        <v>46</v>
      </c>
      <c r="F216" s="238" t="s">
        <v>284</v>
      </c>
      <c r="G216" s="236"/>
      <c r="H216" s="237" t="s">
        <v>46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155</v>
      </c>
      <c r="AU216" s="244" t="s">
        <v>91</v>
      </c>
      <c r="AV216" s="13" t="s">
        <v>87</v>
      </c>
      <c r="AW216" s="13" t="s">
        <v>42</v>
      </c>
      <c r="AX216" s="13" t="s">
        <v>83</v>
      </c>
      <c r="AY216" s="244" t="s">
        <v>142</v>
      </c>
    </row>
    <row r="217" s="13" customFormat="1">
      <c r="A217" s="13"/>
      <c r="B217" s="235"/>
      <c r="C217" s="236"/>
      <c r="D217" s="228" t="s">
        <v>155</v>
      </c>
      <c r="E217" s="237" t="s">
        <v>46</v>
      </c>
      <c r="F217" s="238" t="s">
        <v>285</v>
      </c>
      <c r="G217" s="236"/>
      <c r="H217" s="237" t="s">
        <v>46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155</v>
      </c>
      <c r="AU217" s="244" t="s">
        <v>91</v>
      </c>
      <c r="AV217" s="13" t="s">
        <v>87</v>
      </c>
      <c r="AW217" s="13" t="s">
        <v>42</v>
      </c>
      <c r="AX217" s="13" t="s">
        <v>83</v>
      </c>
      <c r="AY217" s="244" t="s">
        <v>142</v>
      </c>
    </row>
    <row r="218" s="13" customFormat="1">
      <c r="A218" s="13"/>
      <c r="B218" s="235"/>
      <c r="C218" s="236"/>
      <c r="D218" s="228" t="s">
        <v>155</v>
      </c>
      <c r="E218" s="237" t="s">
        <v>46</v>
      </c>
      <c r="F218" s="238" t="s">
        <v>281</v>
      </c>
      <c r="G218" s="236"/>
      <c r="H218" s="237" t="s">
        <v>46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155</v>
      </c>
      <c r="AU218" s="244" t="s">
        <v>91</v>
      </c>
      <c r="AV218" s="13" t="s">
        <v>87</v>
      </c>
      <c r="AW218" s="13" t="s">
        <v>42</v>
      </c>
      <c r="AX218" s="13" t="s">
        <v>83</v>
      </c>
      <c r="AY218" s="244" t="s">
        <v>142</v>
      </c>
    </row>
    <row r="219" s="14" customFormat="1">
      <c r="A219" s="14"/>
      <c r="B219" s="245"/>
      <c r="C219" s="246"/>
      <c r="D219" s="228" t="s">
        <v>155</v>
      </c>
      <c r="E219" s="247" t="s">
        <v>46</v>
      </c>
      <c r="F219" s="248" t="s">
        <v>286</v>
      </c>
      <c r="G219" s="246"/>
      <c r="H219" s="249">
        <v>0.221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155</v>
      </c>
      <c r="AU219" s="255" t="s">
        <v>91</v>
      </c>
      <c r="AV219" s="14" t="s">
        <v>91</v>
      </c>
      <c r="AW219" s="14" t="s">
        <v>42</v>
      </c>
      <c r="AX219" s="14" t="s">
        <v>83</v>
      </c>
      <c r="AY219" s="255" t="s">
        <v>142</v>
      </c>
    </row>
    <row r="220" s="13" customFormat="1">
      <c r="A220" s="13"/>
      <c r="B220" s="235"/>
      <c r="C220" s="236"/>
      <c r="D220" s="228" t="s">
        <v>155</v>
      </c>
      <c r="E220" s="237" t="s">
        <v>46</v>
      </c>
      <c r="F220" s="238" t="s">
        <v>287</v>
      </c>
      <c r="G220" s="236"/>
      <c r="H220" s="237" t="s">
        <v>46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155</v>
      </c>
      <c r="AU220" s="244" t="s">
        <v>91</v>
      </c>
      <c r="AV220" s="13" t="s">
        <v>87</v>
      </c>
      <c r="AW220" s="13" t="s">
        <v>42</v>
      </c>
      <c r="AX220" s="13" t="s">
        <v>83</v>
      </c>
      <c r="AY220" s="244" t="s">
        <v>142</v>
      </c>
    </row>
    <row r="221" s="13" customFormat="1">
      <c r="A221" s="13"/>
      <c r="B221" s="235"/>
      <c r="C221" s="236"/>
      <c r="D221" s="228" t="s">
        <v>155</v>
      </c>
      <c r="E221" s="237" t="s">
        <v>46</v>
      </c>
      <c r="F221" s="238" t="s">
        <v>288</v>
      </c>
      <c r="G221" s="236"/>
      <c r="H221" s="237" t="s">
        <v>46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91</v>
      </c>
      <c r="AV221" s="13" t="s">
        <v>87</v>
      </c>
      <c r="AW221" s="13" t="s">
        <v>42</v>
      </c>
      <c r="AX221" s="13" t="s">
        <v>83</v>
      </c>
      <c r="AY221" s="244" t="s">
        <v>142</v>
      </c>
    </row>
    <row r="222" s="13" customFormat="1">
      <c r="A222" s="13"/>
      <c r="B222" s="235"/>
      <c r="C222" s="236"/>
      <c r="D222" s="228" t="s">
        <v>155</v>
      </c>
      <c r="E222" s="237" t="s">
        <v>46</v>
      </c>
      <c r="F222" s="238" t="s">
        <v>289</v>
      </c>
      <c r="G222" s="236"/>
      <c r="H222" s="237" t="s">
        <v>46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155</v>
      </c>
      <c r="AU222" s="244" t="s">
        <v>91</v>
      </c>
      <c r="AV222" s="13" t="s">
        <v>87</v>
      </c>
      <c r="AW222" s="13" t="s">
        <v>42</v>
      </c>
      <c r="AX222" s="13" t="s">
        <v>83</v>
      </c>
      <c r="AY222" s="244" t="s">
        <v>142</v>
      </c>
    </row>
    <row r="223" s="13" customFormat="1">
      <c r="A223" s="13"/>
      <c r="B223" s="235"/>
      <c r="C223" s="236"/>
      <c r="D223" s="228" t="s">
        <v>155</v>
      </c>
      <c r="E223" s="237" t="s">
        <v>46</v>
      </c>
      <c r="F223" s="238" t="s">
        <v>290</v>
      </c>
      <c r="G223" s="236"/>
      <c r="H223" s="237" t="s">
        <v>46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155</v>
      </c>
      <c r="AU223" s="244" t="s">
        <v>91</v>
      </c>
      <c r="AV223" s="13" t="s">
        <v>87</v>
      </c>
      <c r="AW223" s="13" t="s">
        <v>42</v>
      </c>
      <c r="AX223" s="13" t="s">
        <v>83</v>
      </c>
      <c r="AY223" s="244" t="s">
        <v>142</v>
      </c>
    </row>
    <row r="224" s="14" customFormat="1">
      <c r="A224" s="14"/>
      <c r="B224" s="245"/>
      <c r="C224" s="246"/>
      <c r="D224" s="228" t="s">
        <v>155</v>
      </c>
      <c r="E224" s="247" t="s">
        <v>46</v>
      </c>
      <c r="F224" s="248" t="s">
        <v>291</v>
      </c>
      <c r="G224" s="246"/>
      <c r="H224" s="249">
        <v>0.29399999999999998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155</v>
      </c>
      <c r="AU224" s="255" t="s">
        <v>91</v>
      </c>
      <c r="AV224" s="14" t="s">
        <v>91</v>
      </c>
      <c r="AW224" s="14" t="s">
        <v>42</v>
      </c>
      <c r="AX224" s="14" t="s">
        <v>83</v>
      </c>
      <c r="AY224" s="255" t="s">
        <v>142</v>
      </c>
    </row>
    <row r="225" s="13" customFormat="1">
      <c r="A225" s="13"/>
      <c r="B225" s="235"/>
      <c r="C225" s="236"/>
      <c r="D225" s="228" t="s">
        <v>155</v>
      </c>
      <c r="E225" s="237" t="s">
        <v>46</v>
      </c>
      <c r="F225" s="238" t="s">
        <v>292</v>
      </c>
      <c r="G225" s="236"/>
      <c r="H225" s="237" t="s">
        <v>46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155</v>
      </c>
      <c r="AU225" s="244" t="s">
        <v>91</v>
      </c>
      <c r="AV225" s="13" t="s">
        <v>87</v>
      </c>
      <c r="AW225" s="13" t="s">
        <v>42</v>
      </c>
      <c r="AX225" s="13" t="s">
        <v>83</v>
      </c>
      <c r="AY225" s="244" t="s">
        <v>142</v>
      </c>
    </row>
    <row r="226" s="13" customFormat="1">
      <c r="A226" s="13"/>
      <c r="B226" s="235"/>
      <c r="C226" s="236"/>
      <c r="D226" s="228" t="s">
        <v>155</v>
      </c>
      <c r="E226" s="237" t="s">
        <v>46</v>
      </c>
      <c r="F226" s="238" t="s">
        <v>293</v>
      </c>
      <c r="G226" s="236"/>
      <c r="H226" s="237" t="s">
        <v>46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155</v>
      </c>
      <c r="AU226" s="244" t="s">
        <v>91</v>
      </c>
      <c r="AV226" s="13" t="s">
        <v>87</v>
      </c>
      <c r="AW226" s="13" t="s">
        <v>42</v>
      </c>
      <c r="AX226" s="13" t="s">
        <v>83</v>
      </c>
      <c r="AY226" s="244" t="s">
        <v>142</v>
      </c>
    </row>
    <row r="227" s="13" customFormat="1">
      <c r="A227" s="13"/>
      <c r="B227" s="235"/>
      <c r="C227" s="236"/>
      <c r="D227" s="228" t="s">
        <v>155</v>
      </c>
      <c r="E227" s="237" t="s">
        <v>46</v>
      </c>
      <c r="F227" s="238" t="s">
        <v>294</v>
      </c>
      <c r="G227" s="236"/>
      <c r="H227" s="237" t="s">
        <v>46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155</v>
      </c>
      <c r="AU227" s="244" t="s">
        <v>91</v>
      </c>
      <c r="AV227" s="13" t="s">
        <v>87</v>
      </c>
      <c r="AW227" s="13" t="s">
        <v>42</v>
      </c>
      <c r="AX227" s="13" t="s">
        <v>83</v>
      </c>
      <c r="AY227" s="244" t="s">
        <v>142</v>
      </c>
    </row>
    <row r="228" s="14" customFormat="1">
      <c r="A228" s="14"/>
      <c r="B228" s="245"/>
      <c r="C228" s="246"/>
      <c r="D228" s="228" t="s">
        <v>155</v>
      </c>
      <c r="E228" s="247" t="s">
        <v>46</v>
      </c>
      <c r="F228" s="248" t="s">
        <v>295</v>
      </c>
      <c r="G228" s="246"/>
      <c r="H228" s="249">
        <v>0.371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155</v>
      </c>
      <c r="AU228" s="255" t="s">
        <v>91</v>
      </c>
      <c r="AV228" s="14" t="s">
        <v>91</v>
      </c>
      <c r="AW228" s="14" t="s">
        <v>42</v>
      </c>
      <c r="AX228" s="14" t="s">
        <v>83</v>
      </c>
      <c r="AY228" s="255" t="s">
        <v>142</v>
      </c>
    </row>
    <row r="229" s="13" customFormat="1">
      <c r="A229" s="13"/>
      <c r="B229" s="235"/>
      <c r="C229" s="236"/>
      <c r="D229" s="228" t="s">
        <v>155</v>
      </c>
      <c r="E229" s="237" t="s">
        <v>46</v>
      </c>
      <c r="F229" s="238" t="s">
        <v>296</v>
      </c>
      <c r="G229" s="236"/>
      <c r="H229" s="237" t="s">
        <v>46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155</v>
      </c>
      <c r="AU229" s="244" t="s">
        <v>91</v>
      </c>
      <c r="AV229" s="13" t="s">
        <v>87</v>
      </c>
      <c r="AW229" s="13" t="s">
        <v>42</v>
      </c>
      <c r="AX229" s="13" t="s">
        <v>83</v>
      </c>
      <c r="AY229" s="244" t="s">
        <v>142</v>
      </c>
    </row>
    <row r="230" s="13" customFormat="1">
      <c r="A230" s="13"/>
      <c r="B230" s="235"/>
      <c r="C230" s="236"/>
      <c r="D230" s="228" t="s">
        <v>155</v>
      </c>
      <c r="E230" s="237" t="s">
        <v>46</v>
      </c>
      <c r="F230" s="238" t="s">
        <v>297</v>
      </c>
      <c r="G230" s="236"/>
      <c r="H230" s="237" t="s">
        <v>46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155</v>
      </c>
      <c r="AU230" s="244" t="s">
        <v>91</v>
      </c>
      <c r="AV230" s="13" t="s">
        <v>87</v>
      </c>
      <c r="AW230" s="13" t="s">
        <v>42</v>
      </c>
      <c r="AX230" s="13" t="s">
        <v>83</v>
      </c>
      <c r="AY230" s="244" t="s">
        <v>142</v>
      </c>
    </row>
    <row r="231" s="13" customFormat="1">
      <c r="A231" s="13"/>
      <c r="B231" s="235"/>
      <c r="C231" s="236"/>
      <c r="D231" s="228" t="s">
        <v>155</v>
      </c>
      <c r="E231" s="237" t="s">
        <v>46</v>
      </c>
      <c r="F231" s="238" t="s">
        <v>298</v>
      </c>
      <c r="G231" s="236"/>
      <c r="H231" s="237" t="s">
        <v>46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155</v>
      </c>
      <c r="AU231" s="244" t="s">
        <v>91</v>
      </c>
      <c r="AV231" s="13" t="s">
        <v>87</v>
      </c>
      <c r="AW231" s="13" t="s">
        <v>42</v>
      </c>
      <c r="AX231" s="13" t="s">
        <v>83</v>
      </c>
      <c r="AY231" s="244" t="s">
        <v>142</v>
      </c>
    </row>
    <row r="232" s="13" customFormat="1">
      <c r="A232" s="13"/>
      <c r="B232" s="235"/>
      <c r="C232" s="236"/>
      <c r="D232" s="228" t="s">
        <v>155</v>
      </c>
      <c r="E232" s="237" t="s">
        <v>46</v>
      </c>
      <c r="F232" s="238" t="s">
        <v>299</v>
      </c>
      <c r="G232" s="236"/>
      <c r="H232" s="237" t="s">
        <v>46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155</v>
      </c>
      <c r="AU232" s="244" t="s">
        <v>91</v>
      </c>
      <c r="AV232" s="13" t="s">
        <v>87</v>
      </c>
      <c r="AW232" s="13" t="s">
        <v>42</v>
      </c>
      <c r="AX232" s="13" t="s">
        <v>83</v>
      </c>
      <c r="AY232" s="244" t="s">
        <v>142</v>
      </c>
    </row>
    <row r="233" s="14" customFormat="1">
      <c r="A233" s="14"/>
      <c r="B233" s="245"/>
      <c r="C233" s="246"/>
      <c r="D233" s="228" t="s">
        <v>155</v>
      </c>
      <c r="E233" s="247" t="s">
        <v>46</v>
      </c>
      <c r="F233" s="248" t="s">
        <v>300</v>
      </c>
      <c r="G233" s="246"/>
      <c r="H233" s="249">
        <v>0.23899999999999999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155</v>
      </c>
      <c r="AU233" s="255" t="s">
        <v>91</v>
      </c>
      <c r="AV233" s="14" t="s">
        <v>91</v>
      </c>
      <c r="AW233" s="14" t="s">
        <v>42</v>
      </c>
      <c r="AX233" s="14" t="s">
        <v>83</v>
      </c>
      <c r="AY233" s="255" t="s">
        <v>142</v>
      </c>
    </row>
    <row r="234" s="13" customFormat="1">
      <c r="A234" s="13"/>
      <c r="B234" s="235"/>
      <c r="C234" s="236"/>
      <c r="D234" s="228" t="s">
        <v>155</v>
      </c>
      <c r="E234" s="237" t="s">
        <v>46</v>
      </c>
      <c r="F234" s="238" t="s">
        <v>301</v>
      </c>
      <c r="G234" s="236"/>
      <c r="H234" s="237" t="s">
        <v>46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155</v>
      </c>
      <c r="AU234" s="244" t="s">
        <v>91</v>
      </c>
      <c r="AV234" s="13" t="s">
        <v>87</v>
      </c>
      <c r="AW234" s="13" t="s">
        <v>42</v>
      </c>
      <c r="AX234" s="13" t="s">
        <v>83</v>
      </c>
      <c r="AY234" s="244" t="s">
        <v>142</v>
      </c>
    </row>
    <row r="235" s="13" customFormat="1">
      <c r="A235" s="13"/>
      <c r="B235" s="235"/>
      <c r="C235" s="236"/>
      <c r="D235" s="228" t="s">
        <v>155</v>
      </c>
      <c r="E235" s="237" t="s">
        <v>46</v>
      </c>
      <c r="F235" s="238" t="s">
        <v>302</v>
      </c>
      <c r="G235" s="236"/>
      <c r="H235" s="237" t="s">
        <v>46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155</v>
      </c>
      <c r="AU235" s="244" t="s">
        <v>91</v>
      </c>
      <c r="AV235" s="13" t="s">
        <v>87</v>
      </c>
      <c r="AW235" s="13" t="s">
        <v>42</v>
      </c>
      <c r="AX235" s="13" t="s">
        <v>83</v>
      </c>
      <c r="AY235" s="244" t="s">
        <v>142</v>
      </c>
    </row>
    <row r="236" s="13" customFormat="1">
      <c r="A236" s="13"/>
      <c r="B236" s="235"/>
      <c r="C236" s="236"/>
      <c r="D236" s="228" t="s">
        <v>155</v>
      </c>
      <c r="E236" s="237" t="s">
        <v>46</v>
      </c>
      <c r="F236" s="238" t="s">
        <v>303</v>
      </c>
      <c r="G236" s="236"/>
      <c r="H236" s="237" t="s">
        <v>46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155</v>
      </c>
      <c r="AU236" s="244" t="s">
        <v>91</v>
      </c>
      <c r="AV236" s="13" t="s">
        <v>87</v>
      </c>
      <c r="AW236" s="13" t="s">
        <v>42</v>
      </c>
      <c r="AX236" s="13" t="s">
        <v>83</v>
      </c>
      <c r="AY236" s="244" t="s">
        <v>142</v>
      </c>
    </row>
    <row r="237" s="13" customFormat="1">
      <c r="A237" s="13"/>
      <c r="B237" s="235"/>
      <c r="C237" s="236"/>
      <c r="D237" s="228" t="s">
        <v>155</v>
      </c>
      <c r="E237" s="237" t="s">
        <v>46</v>
      </c>
      <c r="F237" s="238" t="s">
        <v>304</v>
      </c>
      <c r="G237" s="236"/>
      <c r="H237" s="237" t="s">
        <v>46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91</v>
      </c>
      <c r="AV237" s="13" t="s">
        <v>87</v>
      </c>
      <c r="AW237" s="13" t="s">
        <v>42</v>
      </c>
      <c r="AX237" s="13" t="s">
        <v>83</v>
      </c>
      <c r="AY237" s="244" t="s">
        <v>142</v>
      </c>
    </row>
    <row r="238" s="14" customFormat="1">
      <c r="A238" s="14"/>
      <c r="B238" s="245"/>
      <c r="C238" s="246"/>
      <c r="D238" s="228" t="s">
        <v>155</v>
      </c>
      <c r="E238" s="247" t="s">
        <v>46</v>
      </c>
      <c r="F238" s="248" t="s">
        <v>305</v>
      </c>
      <c r="G238" s="246"/>
      <c r="H238" s="249">
        <v>0.28699999999999998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155</v>
      </c>
      <c r="AU238" s="255" t="s">
        <v>91</v>
      </c>
      <c r="AV238" s="14" t="s">
        <v>91</v>
      </c>
      <c r="AW238" s="14" t="s">
        <v>42</v>
      </c>
      <c r="AX238" s="14" t="s">
        <v>83</v>
      </c>
      <c r="AY238" s="255" t="s">
        <v>142</v>
      </c>
    </row>
    <row r="239" s="15" customFormat="1">
      <c r="A239" s="15"/>
      <c r="B239" s="256"/>
      <c r="C239" s="257"/>
      <c r="D239" s="228" t="s">
        <v>155</v>
      </c>
      <c r="E239" s="258" t="s">
        <v>46</v>
      </c>
      <c r="F239" s="259" t="s">
        <v>176</v>
      </c>
      <c r="G239" s="257"/>
      <c r="H239" s="260">
        <v>1.661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155</v>
      </c>
      <c r="AU239" s="266" t="s">
        <v>91</v>
      </c>
      <c r="AV239" s="15" t="s">
        <v>149</v>
      </c>
      <c r="AW239" s="15" t="s">
        <v>42</v>
      </c>
      <c r="AX239" s="15" t="s">
        <v>87</v>
      </c>
      <c r="AY239" s="266" t="s">
        <v>142</v>
      </c>
    </row>
    <row r="240" s="2" customFormat="1" ht="24.15" customHeight="1">
      <c r="A240" s="41"/>
      <c r="B240" s="42"/>
      <c r="C240" s="215" t="s">
        <v>306</v>
      </c>
      <c r="D240" s="215" t="s">
        <v>144</v>
      </c>
      <c r="E240" s="216" t="s">
        <v>307</v>
      </c>
      <c r="F240" s="217" t="s">
        <v>308</v>
      </c>
      <c r="G240" s="218" t="s">
        <v>147</v>
      </c>
      <c r="H240" s="219">
        <v>1.661</v>
      </c>
      <c r="I240" s="220"/>
      <c r="J240" s="221">
        <f>ROUND(I240*H240,2)</f>
        <v>0</v>
      </c>
      <c r="K240" s="217" t="s">
        <v>148</v>
      </c>
      <c r="L240" s="47"/>
      <c r="M240" s="222" t="s">
        <v>46</v>
      </c>
      <c r="N240" s="223" t="s">
        <v>54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91</v>
      </c>
      <c r="AY240" s="19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87</v>
      </c>
      <c r="BK240" s="227">
        <f>ROUND(I240*H240,2)</f>
        <v>0</v>
      </c>
      <c r="BL240" s="19" t="s">
        <v>149</v>
      </c>
      <c r="BM240" s="226" t="s">
        <v>309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310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151</v>
      </c>
      <c r="AU241" s="19" t="s">
        <v>91</v>
      </c>
    </row>
    <row r="242" s="2" customFormat="1">
      <c r="A242" s="41"/>
      <c r="B242" s="42"/>
      <c r="C242" s="43"/>
      <c r="D242" s="233" t="s">
        <v>153</v>
      </c>
      <c r="E242" s="43"/>
      <c r="F242" s="234" t="s">
        <v>311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153</v>
      </c>
      <c r="AU242" s="19" t="s">
        <v>91</v>
      </c>
    </row>
    <row r="243" s="13" customFormat="1">
      <c r="A243" s="13"/>
      <c r="B243" s="235"/>
      <c r="C243" s="236"/>
      <c r="D243" s="228" t="s">
        <v>155</v>
      </c>
      <c r="E243" s="237" t="s">
        <v>46</v>
      </c>
      <c r="F243" s="238" t="s">
        <v>277</v>
      </c>
      <c r="G243" s="236"/>
      <c r="H243" s="237" t="s">
        <v>46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155</v>
      </c>
      <c r="AU243" s="244" t="s">
        <v>91</v>
      </c>
      <c r="AV243" s="13" t="s">
        <v>87</v>
      </c>
      <c r="AW243" s="13" t="s">
        <v>42</v>
      </c>
      <c r="AX243" s="13" t="s">
        <v>83</v>
      </c>
      <c r="AY243" s="244" t="s">
        <v>142</v>
      </c>
    </row>
    <row r="244" s="13" customFormat="1">
      <c r="A244" s="13"/>
      <c r="B244" s="235"/>
      <c r="C244" s="236"/>
      <c r="D244" s="228" t="s">
        <v>155</v>
      </c>
      <c r="E244" s="237" t="s">
        <v>46</v>
      </c>
      <c r="F244" s="238" t="s">
        <v>278</v>
      </c>
      <c r="G244" s="236"/>
      <c r="H244" s="237" t="s">
        <v>46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155</v>
      </c>
      <c r="AU244" s="244" t="s">
        <v>91</v>
      </c>
      <c r="AV244" s="13" t="s">
        <v>87</v>
      </c>
      <c r="AW244" s="13" t="s">
        <v>42</v>
      </c>
      <c r="AX244" s="13" t="s">
        <v>83</v>
      </c>
      <c r="AY244" s="244" t="s">
        <v>142</v>
      </c>
    </row>
    <row r="245" s="13" customFormat="1">
      <c r="A245" s="13"/>
      <c r="B245" s="235"/>
      <c r="C245" s="236"/>
      <c r="D245" s="228" t="s">
        <v>155</v>
      </c>
      <c r="E245" s="237" t="s">
        <v>46</v>
      </c>
      <c r="F245" s="238" t="s">
        <v>279</v>
      </c>
      <c r="G245" s="236"/>
      <c r="H245" s="237" t="s">
        <v>46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155</v>
      </c>
      <c r="AU245" s="244" t="s">
        <v>91</v>
      </c>
      <c r="AV245" s="13" t="s">
        <v>87</v>
      </c>
      <c r="AW245" s="13" t="s">
        <v>42</v>
      </c>
      <c r="AX245" s="13" t="s">
        <v>83</v>
      </c>
      <c r="AY245" s="244" t="s">
        <v>142</v>
      </c>
    </row>
    <row r="246" s="13" customFormat="1">
      <c r="A246" s="13"/>
      <c r="B246" s="235"/>
      <c r="C246" s="236"/>
      <c r="D246" s="228" t="s">
        <v>155</v>
      </c>
      <c r="E246" s="237" t="s">
        <v>46</v>
      </c>
      <c r="F246" s="238" t="s">
        <v>280</v>
      </c>
      <c r="G246" s="236"/>
      <c r="H246" s="237" t="s">
        <v>46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155</v>
      </c>
      <c r="AU246" s="244" t="s">
        <v>91</v>
      </c>
      <c r="AV246" s="13" t="s">
        <v>87</v>
      </c>
      <c r="AW246" s="13" t="s">
        <v>42</v>
      </c>
      <c r="AX246" s="13" t="s">
        <v>83</v>
      </c>
      <c r="AY246" s="244" t="s">
        <v>142</v>
      </c>
    </row>
    <row r="247" s="13" customFormat="1">
      <c r="A247" s="13"/>
      <c r="B247" s="235"/>
      <c r="C247" s="236"/>
      <c r="D247" s="228" t="s">
        <v>155</v>
      </c>
      <c r="E247" s="237" t="s">
        <v>46</v>
      </c>
      <c r="F247" s="238" t="s">
        <v>281</v>
      </c>
      <c r="G247" s="236"/>
      <c r="H247" s="237" t="s">
        <v>46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155</v>
      </c>
      <c r="AU247" s="244" t="s">
        <v>91</v>
      </c>
      <c r="AV247" s="13" t="s">
        <v>87</v>
      </c>
      <c r="AW247" s="13" t="s">
        <v>42</v>
      </c>
      <c r="AX247" s="13" t="s">
        <v>83</v>
      </c>
      <c r="AY247" s="244" t="s">
        <v>142</v>
      </c>
    </row>
    <row r="248" s="14" customFormat="1">
      <c r="A248" s="14"/>
      <c r="B248" s="245"/>
      <c r="C248" s="246"/>
      <c r="D248" s="228" t="s">
        <v>155</v>
      </c>
      <c r="E248" s="247" t="s">
        <v>46</v>
      </c>
      <c r="F248" s="248" t="s">
        <v>282</v>
      </c>
      <c r="G248" s="246"/>
      <c r="H248" s="249">
        <v>0.249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155</v>
      </c>
      <c r="AU248" s="255" t="s">
        <v>91</v>
      </c>
      <c r="AV248" s="14" t="s">
        <v>91</v>
      </c>
      <c r="AW248" s="14" t="s">
        <v>42</v>
      </c>
      <c r="AX248" s="14" t="s">
        <v>83</v>
      </c>
      <c r="AY248" s="255" t="s">
        <v>142</v>
      </c>
    </row>
    <row r="249" s="13" customFormat="1">
      <c r="A249" s="13"/>
      <c r="B249" s="235"/>
      <c r="C249" s="236"/>
      <c r="D249" s="228" t="s">
        <v>155</v>
      </c>
      <c r="E249" s="237" t="s">
        <v>46</v>
      </c>
      <c r="F249" s="238" t="s">
        <v>283</v>
      </c>
      <c r="G249" s="236"/>
      <c r="H249" s="237" t="s">
        <v>46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155</v>
      </c>
      <c r="AU249" s="244" t="s">
        <v>91</v>
      </c>
      <c r="AV249" s="13" t="s">
        <v>87</v>
      </c>
      <c r="AW249" s="13" t="s">
        <v>42</v>
      </c>
      <c r="AX249" s="13" t="s">
        <v>83</v>
      </c>
      <c r="AY249" s="244" t="s">
        <v>142</v>
      </c>
    </row>
    <row r="250" s="13" customFormat="1">
      <c r="A250" s="13"/>
      <c r="B250" s="235"/>
      <c r="C250" s="236"/>
      <c r="D250" s="228" t="s">
        <v>155</v>
      </c>
      <c r="E250" s="237" t="s">
        <v>46</v>
      </c>
      <c r="F250" s="238" t="s">
        <v>284</v>
      </c>
      <c r="G250" s="236"/>
      <c r="H250" s="237" t="s">
        <v>46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155</v>
      </c>
      <c r="AU250" s="244" t="s">
        <v>91</v>
      </c>
      <c r="AV250" s="13" t="s">
        <v>87</v>
      </c>
      <c r="AW250" s="13" t="s">
        <v>42</v>
      </c>
      <c r="AX250" s="13" t="s">
        <v>83</v>
      </c>
      <c r="AY250" s="244" t="s">
        <v>142</v>
      </c>
    </row>
    <row r="251" s="13" customFormat="1">
      <c r="A251" s="13"/>
      <c r="B251" s="235"/>
      <c r="C251" s="236"/>
      <c r="D251" s="228" t="s">
        <v>155</v>
      </c>
      <c r="E251" s="237" t="s">
        <v>46</v>
      </c>
      <c r="F251" s="238" t="s">
        <v>285</v>
      </c>
      <c r="G251" s="236"/>
      <c r="H251" s="237" t="s">
        <v>46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155</v>
      </c>
      <c r="AU251" s="244" t="s">
        <v>91</v>
      </c>
      <c r="AV251" s="13" t="s">
        <v>87</v>
      </c>
      <c r="AW251" s="13" t="s">
        <v>42</v>
      </c>
      <c r="AX251" s="13" t="s">
        <v>83</v>
      </c>
      <c r="AY251" s="244" t="s">
        <v>142</v>
      </c>
    </row>
    <row r="252" s="13" customFormat="1">
      <c r="A252" s="13"/>
      <c r="B252" s="235"/>
      <c r="C252" s="236"/>
      <c r="D252" s="228" t="s">
        <v>155</v>
      </c>
      <c r="E252" s="237" t="s">
        <v>46</v>
      </c>
      <c r="F252" s="238" t="s">
        <v>281</v>
      </c>
      <c r="G252" s="236"/>
      <c r="H252" s="237" t="s">
        <v>46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155</v>
      </c>
      <c r="AU252" s="244" t="s">
        <v>91</v>
      </c>
      <c r="AV252" s="13" t="s">
        <v>87</v>
      </c>
      <c r="AW252" s="13" t="s">
        <v>42</v>
      </c>
      <c r="AX252" s="13" t="s">
        <v>83</v>
      </c>
      <c r="AY252" s="244" t="s">
        <v>142</v>
      </c>
    </row>
    <row r="253" s="14" customFormat="1">
      <c r="A253" s="14"/>
      <c r="B253" s="245"/>
      <c r="C253" s="246"/>
      <c r="D253" s="228" t="s">
        <v>155</v>
      </c>
      <c r="E253" s="247" t="s">
        <v>46</v>
      </c>
      <c r="F253" s="248" t="s">
        <v>286</v>
      </c>
      <c r="G253" s="246"/>
      <c r="H253" s="249">
        <v>0.221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155</v>
      </c>
      <c r="AU253" s="255" t="s">
        <v>91</v>
      </c>
      <c r="AV253" s="14" t="s">
        <v>91</v>
      </c>
      <c r="AW253" s="14" t="s">
        <v>42</v>
      </c>
      <c r="AX253" s="14" t="s">
        <v>83</v>
      </c>
      <c r="AY253" s="255" t="s">
        <v>142</v>
      </c>
    </row>
    <row r="254" s="13" customFormat="1">
      <c r="A254" s="13"/>
      <c r="B254" s="235"/>
      <c r="C254" s="236"/>
      <c r="D254" s="228" t="s">
        <v>155</v>
      </c>
      <c r="E254" s="237" t="s">
        <v>46</v>
      </c>
      <c r="F254" s="238" t="s">
        <v>287</v>
      </c>
      <c r="G254" s="236"/>
      <c r="H254" s="237" t="s">
        <v>46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155</v>
      </c>
      <c r="AU254" s="244" t="s">
        <v>91</v>
      </c>
      <c r="AV254" s="13" t="s">
        <v>87</v>
      </c>
      <c r="AW254" s="13" t="s">
        <v>42</v>
      </c>
      <c r="AX254" s="13" t="s">
        <v>83</v>
      </c>
      <c r="AY254" s="244" t="s">
        <v>142</v>
      </c>
    </row>
    <row r="255" s="13" customFormat="1">
      <c r="A255" s="13"/>
      <c r="B255" s="235"/>
      <c r="C255" s="236"/>
      <c r="D255" s="228" t="s">
        <v>155</v>
      </c>
      <c r="E255" s="237" t="s">
        <v>46</v>
      </c>
      <c r="F255" s="238" t="s">
        <v>288</v>
      </c>
      <c r="G255" s="236"/>
      <c r="H255" s="237" t="s">
        <v>46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155</v>
      </c>
      <c r="AU255" s="244" t="s">
        <v>91</v>
      </c>
      <c r="AV255" s="13" t="s">
        <v>87</v>
      </c>
      <c r="AW255" s="13" t="s">
        <v>42</v>
      </c>
      <c r="AX255" s="13" t="s">
        <v>83</v>
      </c>
      <c r="AY255" s="244" t="s">
        <v>142</v>
      </c>
    </row>
    <row r="256" s="13" customFormat="1">
      <c r="A256" s="13"/>
      <c r="B256" s="235"/>
      <c r="C256" s="236"/>
      <c r="D256" s="228" t="s">
        <v>155</v>
      </c>
      <c r="E256" s="237" t="s">
        <v>46</v>
      </c>
      <c r="F256" s="238" t="s">
        <v>289</v>
      </c>
      <c r="G256" s="236"/>
      <c r="H256" s="237" t="s">
        <v>46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91</v>
      </c>
      <c r="AV256" s="13" t="s">
        <v>87</v>
      </c>
      <c r="AW256" s="13" t="s">
        <v>42</v>
      </c>
      <c r="AX256" s="13" t="s">
        <v>83</v>
      </c>
      <c r="AY256" s="244" t="s">
        <v>142</v>
      </c>
    </row>
    <row r="257" s="13" customFormat="1">
      <c r="A257" s="13"/>
      <c r="B257" s="235"/>
      <c r="C257" s="236"/>
      <c r="D257" s="228" t="s">
        <v>155</v>
      </c>
      <c r="E257" s="237" t="s">
        <v>46</v>
      </c>
      <c r="F257" s="238" t="s">
        <v>290</v>
      </c>
      <c r="G257" s="236"/>
      <c r="H257" s="237" t="s">
        <v>46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155</v>
      </c>
      <c r="AU257" s="244" t="s">
        <v>91</v>
      </c>
      <c r="AV257" s="13" t="s">
        <v>87</v>
      </c>
      <c r="AW257" s="13" t="s">
        <v>42</v>
      </c>
      <c r="AX257" s="13" t="s">
        <v>83</v>
      </c>
      <c r="AY257" s="244" t="s">
        <v>142</v>
      </c>
    </row>
    <row r="258" s="14" customFormat="1">
      <c r="A258" s="14"/>
      <c r="B258" s="245"/>
      <c r="C258" s="246"/>
      <c r="D258" s="228" t="s">
        <v>155</v>
      </c>
      <c r="E258" s="247" t="s">
        <v>46</v>
      </c>
      <c r="F258" s="248" t="s">
        <v>291</v>
      </c>
      <c r="G258" s="246"/>
      <c r="H258" s="249">
        <v>0.29399999999999998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155</v>
      </c>
      <c r="AU258" s="255" t="s">
        <v>91</v>
      </c>
      <c r="AV258" s="14" t="s">
        <v>91</v>
      </c>
      <c r="AW258" s="14" t="s">
        <v>42</v>
      </c>
      <c r="AX258" s="14" t="s">
        <v>83</v>
      </c>
      <c r="AY258" s="255" t="s">
        <v>142</v>
      </c>
    </row>
    <row r="259" s="13" customFormat="1">
      <c r="A259" s="13"/>
      <c r="B259" s="235"/>
      <c r="C259" s="236"/>
      <c r="D259" s="228" t="s">
        <v>155</v>
      </c>
      <c r="E259" s="237" t="s">
        <v>46</v>
      </c>
      <c r="F259" s="238" t="s">
        <v>292</v>
      </c>
      <c r="G259" s="236"/>
      <c r="H259" s="237" t="s">
        <v>46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155</v>
      </c>
      <c r="AU259" s="244" t="s">
        <v>91</v>
      </c>
      <c r="AV259" s="13" t="s">
        <v>87</v>
      </c>
      <c r="AW259" s="13" t="s">
        <v>42</v>
      </c>
      <c r="AX259" s="13" t="s">
        <v>83</v>
      </c>
      <c r="AY259" s="244" t="s">
        <v>142</v>
      </c>
    </row>
    <row r="260" s="13" customFormat="1">
      <c r="A260" s="13"/>
      <c r="B260" s="235"/>
      <c r="C260" s="236"/>
      <c r="D260" s="228" t="s">
        <v>155</v>
      </c>
      <c r="E260" s="237" t="s">
        <v>46</v>
      </c>
      <c r="F260" s="238" t="s">
        <v>293</v>
      </c>
      <c r="G260" s="236"/>
      <c r="H260" s="237" t="s">
        <v>46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155</v>
      </c>
      <c r="AU260" s="244" t="s">
        <v>91</v>
      </c>
      <c r="AV260" s="13" t="s">
        <v>87</v>
      </c>
      <c r="AW260" s="13" t="s">
        <v>42</v>
      </c>
      <c r="AX260" s="13" t="s">
        <v>83</v>
      </c>
      <c r="AY260" s="244" t="s">
        <v>142</v>
      </c>
    </row>
    <row r="261" s="13" customFormat="1">
      <c r="A261" s="13"/>
      <c r="B261" s="235"/>
      <c r="C261" s="236"/>
      <c r="D261" s="228" t="s">
        <v>155</v>
      </c>
      <c r="E261" s="237" t="s">
        <v>46</v>
      </c>
      <c r="F261" s="238" t="s">
        <v>294</v>
      </c>
      <c r="G261" s="236"/>
      <c r="H261" s="237" t="s">
        <v>46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155</v>
      </c>
      <c r="AU261" s="244" t="s">
        <v>91</v>
      </c>
      <c r="AV261" s="13" t="s">
        <v>87</v>
      </c>
      <c r="AW261" s="13" t="s">
        <v>42</v>
      </c>
      <c r="AX261" s="13" t="s">
        <v>83</v>
      </c>
      <c r="AY261" s="244" t="s">
        <v>142</v>
      </c>
    </row>
    <row r="262" s="14" customFormat="1">
      <c r="A262" s="14"/>
      <c r="B262" s="245"/>
      <c r="C262" s="246"/>
      <c r="D262" s="228" t="s">
        <v>155</v>
      </c>
      <c r="E262" s="247" t="s">
        <v>46</v>
      </c>
      <c r="F262" s="248" t="s">
        <v>295</v>
      </c>
      <c r="G262" s="246"/>
      <c r="H262" s="249">
        <v>0.371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155</v>
      </c>
      <c r="AU262" s="255" t="s">
        <v>91</v>
      </c>
      <c r="AV262" s="14" t="s">
        <v>91</v>
      </c>
      <c r="AW262" s="14" t="s">
        <v>42</v>
      </c>
      <c r="AX262" s="14" t="s">
        <v>83</v>
      </c>
      <c r="AY262" s="255" t="s">
        <v>142</v>
      </c>
    </row>
    <row r="263" s="13" customFormat="1">
      <c r="A263" s="13"/>
      <c r="B263" s="235"/>
      <c r="C263" s="236"/>
      <c r="D263" s="228" t="s">
        <v>155</v>
      </c>
      <c r="E263" s="237" t="s">
        <v>46</v>
      </c>
      <c r="F263" s="238" t="s">
        <v>296</v>
      </c>
      <c r="G263" s="236"/>
      <c r="H263" s="237" t="s">
        <v>46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155</v>
      </c>
      <c r="AU263" s="244" t="s">
        <v>91</v>
      </c>
      <c r="AV263" s="13" t="s">
        <v>87</v>
      </c>
      <c r="AW263" s="13" t="s">
        <v>42</v>
      </c>
      <c r="AX263" s="13" t="s">
        <v>83</v>
      </c>
      <c r="AY263" s="244" t="s">
        <v>142</v>
      </c>
    </row>
    <row r="264" s="13" customFormat="1">
      <c r="A264" s="13"/>
      <c r="B264" s="235"/>
      <c r="C264" s="236"/>
      <c r="D264" s="228" t="s">
        <v>155</v>
      </c>
      <c r="E264" s="237" t="s">
        <v>46</v>
      </c>
      <c r="F264" s="238" t="s">
        <v>297</v>
      </c>
      <c r="G264" s="236"/>
      <c r="H264" s="237" t="s">
        <v>46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155</v>
      </c>
      <c r="AU264" s="244" t="s">
        <v>91</v>
      </c>
      <c r="AV264" s="13" t="s">
        <v>87</v>
      </c>
      <c r="AW264" s="13" t="s">
        <v>42</v>
      </c>
      <c r="AX264" s="13" t="s">
        <v>83</v>
      </c>
      <c r="AY264" s="244" t="s">
        <v>142</v>
      </c>
    </row>
    <row r="265" s="13" customFormat="1">
      <c r="A265" s="13"/>
      <c r="B265" s="235"/>
      <c r="C265" s="236"/>
      <c r="D265" s="228" t="s">
        <v>155</v>
      </c>
      <c r="E265" s="237" t="s">
        <v>46</v>
      </c>
      <c r="F265" s="238" t="s">
        <v>298</v>
      </c>
      <c r="G265" s="236"/>
      <c r="H265" s="237" t="s">
        <v>46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155</v>
      </c>
      <c r="AU265" s="244" t="s">
        <v>91</v>
      </c>
      <c r="AV265" s="13" t="s">
        <v>87</v>
      </c>
      <c r="AW265" s="13" t="s">
        <v>42</v>
      </c>
      <c r="AX265" s="13" t="s">
        <v>83</v>
      </c>
      <c r="AY265" s="244" t="s">
        <v>142</v>
      </c>
    </row>
    <row r="266" s="13" customFormat="1">
      <c r="A266" s="13"/>
      <c r="B266" s="235"/>
      <c r="C266" s="236"/>
      <c r="D266" s="228" t="s">
        <v>155</v>
      </c>
      <c r="E266" s="237" t="s">
        <v>46</v>
      </c>
      <c r="F266" s="238" t="s">
        <v>299</v>
      </c>
      <c r="G266" s="236"/>
      <c r="H266" s="237" t="s">
        <v>46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155</v>
      </c>
      <c r="AU266" s="244" t="s">
        <v>91</v>
      </c>
      <c r="AV266" s="13" t="s">
        <v>87</v>
      </c>
      <c r="AW266" s="13" t="s">
        <v>42</v>
      </c>
      <c r="AX266" s="13" t="s">
        <v>83</v>
      </c>
      <c r="AY266" s="244" t="s">
        <v>142</v>
      </c>
    </row>
    <row r="267" s="14" customFormat="1">
      <c r="A267" s="14"/>
      <c r="B267" s="245"/>
      <c r="C267" s="246"/>
      <c r="D267" s="228" t="s">
        <v>155</v>
      </c>
      <c r="E267" s="247" t="s">
        <v>46</v>
      </c>
      <c r="F267" s="248" t="s">
        <v>300</v>
      </c>
      <c r="G267" s="246"/>
      <c r="H267" s="249">
        <v>0.23899999999999999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155</v>
      </c>
      <c r="AU267" s="255" t="s">
        <v>91</v>
      </c>
      <c r="AV267" s="14" t="s">
        <v>91</v>
      </c>
      <c r="AW267" s="14" t="s">
        <v>42</v>
      </c>
      <c r="AX267" s="14" t="s">
        <v>83</v>
      </c>
      <c r="AY267" s="255" t="s">
        <v>142</v>
      </c>
    </row>
    <row r="268" s="13" customFormat="1">
      <c r="A268" s="13"/>
      <c r="B268" s="235"/>
      <c r="C268" s="236"/>
      <c r="D268" s="228" t="s">
        <v>155</v>
      </c>
      <c r="E268" s="237" t="s">
        <v>46</v>
      </c>
      <c r="F268" s="238" t="s">
        <v>301</v>
      </c>
      <c r="G268" s="236"/>
      <c r="H268" s="237" t="s">
        <v>46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155</v>
      </c>
      <c r="AU268" s="244" t="s">
        <v>91</v>
      </c>
      <c r="AV268" s="13" t="s">
        <v>87</v>
      </c>
      <c r="AW268" s="13" t="s">
        <v>42</v>
      </c>
      <c r="AX268" s="13" t="s">
        <v>83</v>
      </c>
      <c r="AY268" s="244" t="s">
        <v>142</v>
      </c>
    </row>
    <row r="269" s="13" customFormat="1">
      <c r="A269" s="13"/>
      <c r="B269" s="235"/>
      <c r="C269" s="236"/>
      <c r="D269" s="228" t="s">
        <v>155</v>
      </c>
      <c r="E269" s="237" t="s">
        <v>46</v>
      </c>
      <c r="F269" s="238" t="s">
        <v>302</v>
      </c>
      <c r="G269" s="236"/>
      <c r="H269" s="237" t="s">
        <v>46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155</v>
      </c>
      <c r="AU269" s="244" t="s">
        <v>91</v>
      </c>
      <c r="AV269" s="13" t="s">
        <v>87</v>
      </c>
      <c r="AW269" s="13" t="s">
        <v>42</v>
      </c>
      <c r="AX269" s="13" t="s">
        <v>83</v>
      </c>
      <c r="AY269" s="244" t="s">
        <v>142</v>
      </c>
    </row>
    <row r="270" s="13" customFormat="1">
      <c r="A270" s="13"/>
      <c r="B270" s="235"/>
      <c r="C270" s="236"/>
      <c r="D270" s="228" t="s">
        <v>155</v>
      </c>
      <c r="E270" s="237" t="s">
        <v>46</v>
      </c>
      <c r="F270" s="238" t="s">
        <v>303</v>
      </c>
      <c r="G270" s="236"/>
      <c r="H270" s="237" t="s">
        <v>46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155</v>
      </c>
      <c r="AU270" s="244" t="s">
        <v>91</v>
      </c>
      <c r="AV270" s="13" t="s">
        <v>87</v>
      </c>
      <c r="AW270" s="13" t="s">
        <v>42</v>
      </c>
      <c r="AX270" s="13" t="s">
        <v>83</v>
      </c>
      <c r="AY270" s="244" t="s">
        <v>142</v>
      </c>
    </row>
    <row r="271" s="13" customFormat="1">
      <c r="A271" s="13"/>
      <c r="B271" s="235"/>
      <c r="C271" s="236"/>
      <c r="D271" s="228" t="s">
        <v>155</v>
      </c>
      <c r="E271" s="237" t="s">
        <v>46</v>
      </c>
      <c r="F271" s="238" t="s">
        <v>304</v>
      </c>
      <c r="G271" s="236"/>
      <c r="H271" s="237" t="s">
        <v>46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155</v>
      </c>
      <c r="AU271" s="244" t="s">
        <v>91</v>
      </c>
      <c r="AV271" s="13" t="s">
        <v>87</v>
      </c>
      <c r="AW271" s="13" t="s">
        <v>42</v>
      </c>
      <c r="AX271" s="13" t="s">
        <v>83</v>
      </c>
      <c r="AY271" s="244" t="s">
        <v>142</v>
      </c>
    </row>
    <row r="272" s="14" customFormat="1">
      <c r="A272" s="14"/>
      <c r="B272" s="245"/>
      <c r="C272" s="246"/>
      <c r="D272" s="228" t="s">
        <v>155</v>
      </c>
      <c r="E272" s="247" t="s">
        <v>46</v>
      </c>
      <c r="F272" s="248" t="s">
        <v>305</v>
      </c>
      <c r="G272" s="246"/>
      <c r="H272" s="249">
        <v>0.28699999999999998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155</v>
      </c>
      <c r="AU272" s="255" t="s">
        <v>91</v>
      </c>
      <c r="AV272" s="14" t="s">
        <v>91</v>
      </c>
      <c r="AW272" s="14" t="s">
        <v>42</v>
      </c>
      <c r="AX272" s="14" t="s">
        <v>83</v>
      </c>
      <c r="AY272" s="255" t="s">
        <v>142</v>
      </c>
    </row>
    <row r="273" s="15" customFormat="1">
      <c r="A273" s="15"/>
      <c r="B273" s="256"/>
      <c r="C273" s="257"/>
      <c r="D273" s="228" t="s">
        <v>155</v>
      </c>
      <c r="E273" s="258" t="s">
        <v>46</v>
      </c>
      <c r="F273" s="259" t="s">
        <v>176</v>
      </c>
      <c r="G273" s="257"/>
      <c r="H273" s="260">
        <v>1.661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155</v>
      </c>
      <c r="AU273" s="266" t="s">
        <v>91</v>
      </c>
      <c r="AV273" s="15" t="s">
        <v>149</v>
      </c>
      <c r="AW273" s="15" t="s">
        <v>42</v>
      </c>
      <c r="AX273" s="15" t="s">
        <v>87</v>
      </c>
      <c r="AY273" s="266" t="s">
        <v>142</v>
      </c>
    </row>
    <row r="274" s="2" customFormat="1" ht="24.15" customHeight="1">
      <c r="A274" s="41"/>
      <c r="B274" s="42"/>
      <c r="C274" s="215" t="s">
        <v>312</v>
      </c>
      <c r="D274" s="215" t="s">
        <v>144</v>
      </c>
      <c r="E274" s="216" t="s">
        <v>313</v>
      </c>
      <c r="F274" s="217" t="s">
        <v>314</v>
      </c>
      <c r="G274" s="218" t="s">
        <v>191</v>
      </c>
      <c r="H274" s="219">
        <v>8.6600000000000001</v>
      </c>
      <c r="I274" s="220"/>
      <c r="J274" s="221">
        <f>ROUND(I274*H274,2)</f>
        <v>0</v>
      </c>
      <c r="K274" s="217" t="s">
        <v>148</v>
      </c>
      <c r="L274" s="47"/>
      <c r="M274" s="222" t="s">
        <v>46</v>
      </c>
      <c r="N274" s="223" t="s">
        <v>54</v>
      </c>
      <c r="O274" s="87"/>
      <c r="P274" s="224">
        <f>O274*H274</f>
        <v>0</v>
      </c>
      <c r="Q274" s="224">
        <v>0.00182</v>
      </c>
      <c r="R274" s="224">
        <f>Q274*H274</f>
        <v>0.0157612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91</v>
      </c>
      <c r="AY274" s="19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87</v>
      </c>
      <c r="BK274" s="227">
        <f>ROUND(I274*H274,2)</f>
        <v>0</v>
      </c>
      <c r="BL274" s="19" t="s">
        <v>149</v>
      </c>
      <c r="BM274" s="226" t="s">
        <v>315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316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151</v>
      </c>
      <c r="AU275" s="19" t="s">
        <v>91</v>
      </c>
    </row>
    <row r="276" s="2" customFormat="1">
      <c r="A276" s="41"/>
      <c r="B276" s="42"/>
      <c r="C276" s="43"/>
      <c r="D276" s="233" t="s">
        <v>153</v>
      </c>
      <c r="E276" s="43"/>
      <c r="F276" s="234" t="s">
        <v>317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153</v>
      </c>
      <c r="AU276" s="19" t="s">
        <v>91</v>
      </c>
    </row>
    <row r="277" s="13" customFormat="1">
      <c r="A277" s="13"/>
      <c r="B277" s="235"/>
      <c r="C277" s="236"/>
      <c r="D277" s="228" t="s">
        <v>155</v>
      </c>
      <c r="E277" s="237" t="s">
        <v>46</v>
      </c>
      <c r="F277" s="238" t="s">
        <v>318</v>
      </c>
      <c r="G277" s="236"/>
      <c r="H277" s="237" t="s">
        <v>46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155</v>
      </c>
      <c r="AU277" s="244" t="s">
        <v>91</v>
      </c>
      <c r="AV277" s="13" t="s">
        <v>87</v>
      </c>
      <c r="AW277" s="13" t="s">
        <v>42</v>
      </c>
      <c r="AX277" s="13" t="s">
        <v>83</v>
      </c>
      <c r="AY277" s="244" t="s">
        <v>142</v>
      </c>
    </row>
    <row r="278" s="13" customFormat="1">
      <c r="A278" s="13"/>
      <c r="B278" s="235"/>
      <c r="C278" s="236"/>
      <c r="D278" s="228" t="s">
        <v>155</v>
      </c>
      <c r="E278" s="237" t="s">
        <v>46</v>
      </c>
      <c r="F278" s="238" t="s">
        <v>260</v>
      </c>
      <c r="G278" s="236"/>
      <c r="H278" s="237" t="s">
        <v>46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155</v>
      </c>
      <c r="AU278" s="244" t="s">
        <v>91</v>
      </c>
      <c r="AV278" s="13" t="s">
        <v>87</v>
      </c>
      <c r="AW278" s="13" t="s">
        <v>42</v>
      </c>
      <c r="AX278" s="13" t="s">
        <v>83</v>
      </c>
      <c r="AY278" s="244" t="s">
        <v>142</v>
      </c>
    </row>
    <row r="279" s="13" customFormat="1">
      <c r="A279" s="13"/>
      <c r="B279" s="235"/>
      <c r="C279" s="236"/>
      <c r="D279" s="228" t="s">
        <v>155</v>
      </c>
      <c r="E279" s="237" t="s">
        <v>46</v>
      </c>
      <c r="F279" s="238" t="s">
        <v>261</v>
      </c>
      <c r="G279" s="236"/>
      <c r="H279" s="237" t="s">
        <v>46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155</v>
      </c>
      <c r="AU279" s="244" t="s">
        <v>91</v>
      </c>
      <c r="AV279" s="13" t="s">
        <v>87</v>
      </c>
      <c r="AW279" s="13" t="s">
        <v>42</v>
      </c>
      <c r="AX279" s="13" t="s">
        <v>83</v>
      </c>
      <c r="AY279" s="244" t="s">
        <v>142</v>
      </c>
    </row>
    <row r="280" s="14" customFormat="1">
      <c r="A280" s="14"/>
      <c r="B280" s="245"/>
      <c r="C280" s="246"/>
      <c r="D280" s="228" t="s">
        <v>155</v>
      </c>
      <c r="E280" s="247" t="s">
        <v>46</v>
      </c>
      <c r="F280" s="248" t="s">
        <v>319</v>
      </c>
      <c r="G280" s="246"/>
      <c r="H280" s="249">
        <v>4.5140000000000002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155</v>
      </c>
      <c r="AU280" s="255" t="s">
        <v>91</v>
      </c>
      <c r="AV280" s="14" t="s">
        <v>91</v>
      </c>
      <c r="AW280" s="14" t="s">
        <v>42</v>
      </c>
      <c r="AX280" s="14" t="s">
        <v>83</v>
      </c>
      <c r="AY280" s="255" t="s">
        <v>142</v>
      </c>
    </row>
    <row r="281" s="13" customFormat="1">
      <c r="A281" s="13"/>
      <c r="B281" s="235"/>
      <c r="C281" s="236"/>
      <c r="D281" s="228" t="s">
        <v>155</v>
      </c>
      <c r="E281" s="237" t="s">
        <v>46</v>
      </c>
      <c r="F281" s="238" t="s">
        <v>263</v>
      </c>
      <c r="G281" s="236"/>
      <c r="H281" s="237" t="s">
        <v>46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155</v>
      </c>
      <c r="AU281" s="244" t="s">
        <v>91</v>
      </c>
      <c r="AV281" s="13" t="s">
        <v>87</v>
      </c>
      <c r="AW281" s="13" t="s">
        <v>42</v>
      </c>
      <c r="AX281" s="13" t="s">
        <v>83</v>
      </c>
      <c r="AY281" s="244" t="s">
        <v>142</v>
      </c>
    </row>
    <row r="282" s="13" customFormat="1">
      <c r="A282" s="13"/>
      <c r="B282" s="235"/>
      <c r="C282" s="236"/>
      <c r="D282" s="228" t="s">
        <v>155</v>
      </c>
      <c r="E282" s="237" t="s">
        <v>46</v>
      </c>
      <c r="F282" s="238" t="s">
        <v>264</v>
      </c>
      <c r="G282" s="236"/>
      <c r="H282" s="237" t="s">
        <v>46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155</v>
      </c>
      <c r="AU282" s="244" t="s">
        <v>91</v>
      </c>
      <c r="AV282" s="13" t="s">
        <v>87</v>
      </c>
      <c r="AW282" s="13" t="s">
        <v>42</v>
      </c>
      <c r="AX282" s="13" t="s">
        <v>83</v>
      </c>
      <c r="AY282" s="244" t="s">
        <v>142</v>
      </c>
    </row>
    <row r="283" s="14" customFormat="1">
      <c r="A283" s="14"/>
      <c r="B283" s="245"/>
      <c r="C283" s="246"/>
      <c r="D283" s="228" t="s">
        <v>155</v>
      </c>
      <c r="E283" s="247" t="s">
        <v>46</v>
      </c>
      <c r="F283" s="248" t="s">
        <v>320</v>
      </c>
      <c r="G283" s="246"/>
      <c r="H283" s="249">
        <v>4.1459999999999999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155</v>
      </c>
      <c r="AU283" s="255" t="s">
        <v>91</v>
      </c>
      <c r="AV283" s="14" t="s">
        <v>91</v>
      </c>
      <c r="AW283" s="14" t="s">
        <v>42</v>
      </c>
      <c r="AX283" s="14" t="s">
        <v>83</v>
      </c>
      <c r="AY283" s="255" t="s">
        <v>142</v>
      </c>
    </row>
    <row r="284" s="15" customFormat="1">
      <c r="A284" s="15"/>
      <c r="B284" s="256"/>
      <c r="C284" s="257"/>
      <c r="D284" s="228" t="s">
        <v>155</v>
      </c>
      <c r="E284" s="258" t="s">
        <v>46</v>
      </c>
      <c r="F284" s="259" t="s">
        <v>176</v>
      </c>
      <c r="G284" s="257"/>
      <c r="H284" s="260">
        <v>8.6600000000000001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155</v>
      </c>
      <c r="AU284" s="266" t="s">
        <v>91</v>
      </c>
      <c r="AV284" s="15" t="s">
        <v>149</v>
      </c>
      <c r="AW284" s="15" t="s">
        <v>42</v>
      </c>
      <c r="AX284" s="15" t="s">
        <v>87</v>
      </c>
      <c r="AY284" s="266" t="s">
        <v>142</v>
      </c>
    </row>
    <row r="285" s="2" customFormat="1" ht="24.15" customHeight="1">
      <c r="A285" s="41"/>
      <c r="B285" s="42"/>
      <c r="C285" s="215" t="s">
        <v>321</v>
      </c>
      <c r="D285" s="215" t="s">
        <v>144</v>
      </c>
      <c r="E285" s="216" t="s">
        <v>322</v>
      </c>
      <c r="F285" s="217" t="s">
        <v>323</v>
      </c>
      <c r="G285" s="218" t="s">
        <v>191</v>
      </c>
      <c r="H285" s="219">
        <v>8.6600000000000001</v>
      </c>
      <c r="I285" s="220"/>
      <c r="J285" s="221">
        <f>ROUND(I285*H285,2)</f>
        <v>0</v>
      </c>
      <c r="K285" s="217" t="s">
        <v>148</v>
      </c>
      <c r="L285" s="47"/>
      <c r="M285" s="222" t="s">
        <v>46</v>
      </c>
      <c r="N285" s="223" t="s">
        <v>54</v>
      </c>
      <c r="O285" s="87"/>
      <c r="P285" s="224">
        <f>O285*H285</f>
        <v>0</v>
      </c>
      <c r="Q285" s="224">
        <v>4.0000000000000003E-05</v>
      </c>
      <c r="R285" s="224">
        <f>Q285*H285</f>
        <v>0.00034640000000000002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91</v>
      </c>
      <c r="AY285" s="19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87</v>
      </c>
      <c r="BK285" s="227">
        <f>ROUND(I285*H285,2)</f>
        <v>0</v>
      </c>
      <c r="BL285" s="19" t="s">
        <v>149</v>
      </c>
      <c r="BM285" s="226" t="s">
        <v>324</v>
      </c>
    </row>
    <row r="286" s="2" customFormat="1">
      <c r="A286" s="41"/>
      <c r="B286" s="42"/>
      <c r="C286" s="43"/>
      <c r="D286" s="228" t="s">
        <v>151</v>
      </c>
      <c r="E286" s="43"/>
      <c r="F286" s="229" t="s">
        <v>325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151</v>
      </c>
      <c r="AU286" s="19" t="s">
        <v>91</v>
      </c>
    </row>
    <row r="287" s="2" customFormat="1">
      <c r="A287" s="41"/>
      <c r="B287" s="42"/>
      <c r="C287" s="43"/>
      <c r="D287" s="233" t="s">
        <v>153</v>
      </c>
      <c r="E287" s="43"/>
      <c r="F287" s="234" t="s">
        <v>326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153</v>
      </c>
      <c r="AU287" s="19" t="s">
        <v>91</v>
      </c>
    </row>
    <row r="288" s="13" customFormat="1">
      <c r="A288" s="13"/>
      <c r="B288" s="235"/>
      <c r="C288" s="236"/>
      <c r="D288" s="228" t="s">
        <v>155</v>
      </c>
      <c r="E288" s="237" t="s">
        <v>46</v>
      </c>
      <c r="F288" s="238" t="s">
        <v>327</v>
      </c>
      <c r="G288" s="236"/>
      <c r="H288" s="237" t="s">
        <v>46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155</v>
      </c>
      <c r="AU288" s="244" t="s">
        <v>91</v>
      </c>
      <c r="AV288" s="13" t="s">
        <v>87</v>
      </c>
      <c r="AW288" s="13" t="s">
        <v>42</v>
      </c>
      <c r="AX288" s="13" t="s">
        <v>83</v>
      </c>
      <c r="AY288" s="244" t="s">
        <v>142</v>
      </c>
    </row>
    <row r="289" s="13" customFormat="1">
      <c r="A289" s="13"/>
      <c r="B289" s="235"/>
      <c r="C289" s="236"/>
      <c r="D289" s="228" t="s">
        <v>155</v>
      </c>
      <c r="E289" s="237" t="s">
        <v>46</v>
      </c>
      <c r="F289" s="238" t="s">
        <v>260</v>
      </c>
      <c r="G289" s="236"/>
      <c r="H289" s="237" t="s">
        <v>46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155</v>
      </c>
      <c r="AU289" s="244" t="s">
        <v>91</v>
      </c>
      <c r="AV289" s="13" t="s">
        <v>87</v>
      </c>
      <c r="AW289" s="13" t="s">
        <v>42</v>
      </c>
      <c r="AX289" s="13" t="s">
        <v>83</v>
      </c>
      <c r="AY289" s="244" t="s">
        <v>142</v>
      </c>
    </row>
    <row r="290" s="13" customFormat="1">
      <c r="A290" s="13"/>
      <c r="B290" s="235"/>
      <c r="C290" s="236"/>
      <c r="D290" s="228" t="s">
        <v>155</v>
      </c>
      <c r="E290" s="237" t="s">
        <v>46</v>
      </c>
      <c r="F290" s="238" t="s">
        <v>261</v>
      </c>
      <c r="G290" s="236"/>
      <c r="H290" s="237" t="s">
        <v>46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155</v>
      </c>
      <c r="AU290" s="244" t="s">
        <v>91</v>
      </c>
      <c r="AV290" s="13" t="s">
        <v>87</v>
      </c>
      <c r="AW290" s="13" t="s">
        <v>42</v>
      </c>
      <c r="AX290" s="13" t="s">
        <v>83</v>
      </c>
      <c r="AY290" s="244" t="s">
        <v>142</v>
      </c>
    </row>
    <row r="291" s="14" customFormat="1">
      <c r="A291" s="14"/>
      <c r="B291" s="245"/>
      <c r="C291" s="246"/>
      <c r="D291" s="228" t="s">
        <v>155</v>
      </c>
      <c r="E291" s="247" t="s">
        <v>46</v>
      </c>
      <c r="F291" s="248" t="s">
        <v>319</v>
      </c>
      <c r="G291" s="246"/>
      <c r="H291" s="249">
        <v>4.5140000000000002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155</v>
      </c>
      <c r="AU291" s="255" t="s">
        <v>91</v>
      </c>
      <c r="AV291" s="14" t="s">
        <v>91</v>
      </c>
      <c r="AW291" s="14" t="s">
        <v>42</v>
      </c>
      <c r="AX291" s="14" t="s">
        <v>83</v>
      </c>
      <c r="AY291" s="255" t="s">
        <v>142</v>
      </c>
    </row>
    <row r="292" s="13" customFormat="1">
      <c r="A292" s="13"/>
      <c r="B292" s="235"/>
      <c r="C292" s="236"/>
      <c r="D292" s="228" t="s">
        <v>155</v>
      </c>
      <c r="E292" s="237" t="s">
        <v>46</v>
      </c>
      <c r="F292" s="238" t="s">
        <v>263</v>
      </c>
      <c r="G292" s="236"/>
      <c r="H292" s="237" t="s">
        <v>46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155</v>
      </c>
      <c r="AU292" s="244" t="s">
        <v>91</v>
      </c>
      <c r="AV292" s="13" t="s">
        <v>87</v>
      </c>
      <c r="AW292" s="13" t="s">
        <v>42</v>
      </c>
      <c r="AX292" s="13" t="s">
        <v>83</v>
      </c>
      <c r="AY292" s="244" t="s">
        <v>142</v>
      </c>
    </row>
    <row r="293" s="13" customFormat="1">
      <c r="A293" s="13"/>
      <c r="B293" s="235"/>
      <c r="C293" s="236"/>
      <c r="D293" s="228" t="s">
        <v>155</v>
      </c>
      <c r="E293" s="237" t="s">
        <v>46</v>
      </c>
      <c r="F293" s="238" t="s">
        <v>264</v>
      </c>
      <c r="G293" s="236"/>
      <c r="H293" s="237" t="s">
        <v>46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155</v>
      </c>
      <c r="AU293" s="244" t="s">
        <v>91</v>
      </c>
      <c r="AV293" s="13" t="s">
        <v>87</v>
      </c>
      <c r="AW293" s="13" t="s">
        <v>42</v>
      </c>
      <c r="AX293" s="13" t="s">
        <v>83</v>
      </c>
      <c r="AY293" s="244" t="s">
        <v>142</v>
      </c>
    </row>
    <row r="294" s="14" customFormat="1">
      <c r="A294" s="14"/>
      <c r="B294" s="245"/>
      <c r="C294" s="246"/>
      <c r="D294" s="228" t="s">
        <v>155</v>
      </c>
      <c r="E294" s="247" t="s">
        <v>46</v>
      </c>
      <c r="F294" s="248" t="s">
        <v>320</v>
      </c>
      <c r="G294" s="246"/>
      <c r="H294" s="249">
        <v>4.1459999999999999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155</v>
      </c>
      <c r="AU294" s="255" t="s">
        <v>91</v>
      </c>
      <c r="AV294" s="14" t="s">
        <v>91</v>
      </c>
      <c r="AW294" s="14" t="s">
        <v>42</v>
      </c>
      <c r="AX294" s="14" t="s">
        <v>83</v>
      </c>
      <c r="AY294" s="255" t="s">
        <v>142</v>
      </c>
    </row>
    <row r="295" s="15" customFormat="1">
      <c r="A295" s="15"/>
      <c r="B295" s="256"/>
      <c r="C295" s="257"/>
      <c r="D295" s="228" t="s">
        <v>155</v>
      </c>
      <c r="E295" s="258" t="s">
        <v>46</v>
      </c>
      <c r="F295" s="259" t="s">
        <v>176</v>
      </c>
      <c r="G295" s="257"/>
      <c r="H295" s="260">
        <v>8.6600000000000001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155</v>
      </c>
      <c r="AU295" s="266" t="s">
        <v>91</v>
      </c>
      <c r="AV295" s="15" t="s">
        <v>149</v>
      </c>
      <c r="AW295" s="15" t="s">
        <v>42</v>
      </c>
      <c r="AX295" s="15" t="s">
        <v>87</v>
      </c>
      <c r="AY295" s="266" t="s">
        <v>142</v>
      </c>
    </row>
    <row r="296" s="2" customFormat="1" ht="33" customHeight="1">
      <c r="A296" s="41"/>
      <c r="B296" s="42"/>
      <c r="C296" s="215" t="s">
        <v>328</v>
      </c>
      <c r="D296" s="215" t="s">
        <v>144</v>
      </c>
      <c r="E296" s="216" t="s">
        <v>329</v>
      </c>
      <c r="F296" s="217" t="s">
        <v>330</v>
      </c>
      <c r="G296" s="218" t="s">
        <v>191</v>
      </c>
      <c r="H296" s="219">
        <v>11.885</v>
      </c>
      <c r="I296" s="220"/>
      <c r="J296" s="221">
        <f>ROUND(I296*H296,2)</f>
        <v>0</v>
      </c>
      <c r="K296" s="217" t="s">
        <v>148</v>
      </c>
      <c r="L296" s="47"/>
      <c r="M296" s="222" t="s">
        <v>46</v>
      </c>
      <c r="N296" s="223" t="s">
        <v>54</v>
      </c>
      <c r="O296" s="87"/>
      <c r="P296" s="224">
        <f>O296*H296</f>
        <v>0</v>
      </c>
      <c r="Q296" s="224">
        <v>0.00132</v>
      </c>
      <c r="R296" s="224">
        <f>Q296*H296</f>
        <v>0.015688199999999999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91</v>
      </c>
      <c r="AY296" s="19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87</v>
      </c>
      <c r="BK296" s="227">
        <f>ROUND(I296*H296,2)</f>
        <v>0</v>
      </c>
      <c r="BL296" s="19" t="s">
        <v>149</v>
      </c>
      <c r="BM296" s="226" t="s">
        <v>331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332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151</v>
      </c>
      <c r="AU297" s="19" t="s">
        <v>91</v>
      </c>
    </row>
    <row r="298" s="2" customFormat="1">
      <c r="A298" s="41"/>
      <c r="B298" s="42"/>
      <c r="C298" s="43"/>
      <c r="D298" s="233" t="s">
        <v>153</v>
      </c>
      <c r="E298" s="43"/>
      <c r="F298" s="234" t="s">
        <v>333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153</v>
      </c>
      <c r="AU298" s="19" t="s">
        <v>91</v>
      </c>
    </row>
    <row r="299" s="13" customFormat="1">
      <c r="A299" s="13"/>
      <c r="B299" s="235"/>
      <c r="C299" s="236"/>
      <c r="D299" s="228" t="s">
        <v>155</v>
      </c>
      <c r="E299" s="237" t="s">
        <v>46</v>
      </c>
      <c r="F299" s="238" t="s">
        <v>277</v>
      </c>
      <c r="G299" s="236"/>
      <c r="H299" s="237" t="s">
        <v>46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155</v>
      </c>
      <c r="AU299" s="244" t="s">
        <v>91</v>
      </c>
      <c r="AV299" s="13" t="s">
        <v>87</v>
      </c>
      <c r="AW299" s="13" t="s">
        <v>42</v>
      </c>
      <c r="AX299" s="13" t="s">
        <v>83</v>
      </c>
      <c r="AY299" s="244" t="s">
        <v>142</v>
      </c>
    </row>
    <row r="300" s="13" customFormat="1">
      <c r="A300" s="13"/>
      <c r="B300" s="235"/>
      <c r="C300" s="236"/>
      <c r="D300" s="228" t="s">
        <v>155</v>
      </c>
      <c r="E300" s="237" t="s">
        <v>46</v>
      </c>
      <c r="F300" s="238" t="s">
        <v>278</v>
      </c>
      <c r="G300" s="236"/>
      <c r="H300" s="237" t="s">
        <v>46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155</v>
      </c>
      <c r="AU300" s="244" t="s">
        <v>91</v>
      </c>
      <c r="AV300" s="13" t="s">
        <v>87</v>
      </c>
      <c r="AW300" s="13" t="s">
        <v>42</v>
      </c>
      <c r="AX300" s="13" t="s">
        <v>83</v>
      </c>
      <c r="AY300" s="244" t="s">
        <v>142</v>
      </c>
    </row>
    <row r="301" s="13" customFormat="1">
      <c r="A301" s="13"/>
      <c r="B301" s="235"/>
      <c r="C301" s="236"/>
      <c r="D301" s="228" t="s">
        <v>155</v>
      </c>
      <c r="E301" s="237" t="s">
        <v>46</v>
      </c>
      <c r="F301" s="238" t="s">
        <v>279</v>
      </c>
      <c r="G301" s="236"/>
      <c r="H301" s="237" t="s">
        <v>46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155</v>
      </c>
      <c r="AU301" s="244" t="s">
        <v>91</v>
      </c>
      <c r="AV301" s="13" t="s">
        <v>87</v>
      </c>
      <c r="AW301" s="13" t="s">
        <v>42</v>
      </c>
      <c r="AX301" s="13" t="s">
        <v>83</v>
      </c>
      <c r="AY301" s="244" t="s">
        <v>142</v>
      </c>
    </row>
    <row r="302" s="13" customFormat="1">
      <c r="A302" s="13"/>
      <c r="B302" s="235"/>
      <c r="C302" s="236"/>
      <c r="D302" s="228" t="s">
        <v>155</v>
      </c>
      <c r="E302" s="237" t="s">
        <v>46</v>
      </c>
      <c r="F302" s="238" t="s">
        <v>280</v>
      </c>
      <c r="G302" s="236"/>
      <c r="H302" s="237" t="s">
        <v>46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155</v>
      </c>
      <c r="AU302" s="244" t="s">
        <v>91</v>
      </c>
      <c r="AV302" s="13" t="s">
        <v>87</v>
      </c>
      <c r="AW302" s="13" t="s">
        <v>42</v>
      </c>
      <c r="AX302" s="13" t="s">
        <v>83</v>
      </c>
      <c r="AY302" s="244" t="s">
        <v>142</v>
      </c>
    </row>
    <row r="303" s="13" customFormat="1">
      <c r="A303" s="13"/>
      <c r="B303" s="235"/>
      <c r="C303" s="236"/>
      <c r="D303" s="228" t="s">
        <v>155</v>
      </c>
      <c r="E303" s="237" t="s">
        <v>46</v>
      </c>
      <c r="F303" s="238" t="s">
        <v>281</v>
      </c>
      <c r="G303" s="236"/>
      <c r="H303" s="237" t="s">
        <v>46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155</v>
      </c>
      <c r="AU303" s="244" t="s">
        <v>91</v>
      </c>
      <c r="AV303" s="13" t="s">
        <v>87</v>
      </c>
      <c r="AW303" s="13" t="s">
        <v>42</v>
      </c>
      <c r="AX303" s="13" t="s">
        <v>83</v>
      </c>
      <c r="AY303" s="244" t="s">
        <v>142</v>
      </c>
    </row>
    <row r="304" s="14" customFormat="1">
      <c r="A304" s="14"/>
      <c r="B304" s="245"/>
      <c r="C304" s="246"/>
      <c r="D304" s="228" t="s">
        <v>155</v>
      </c>
      <c r="E304" s="247" t="s">
        <v>46</v>
      </c>
      <c r="F304" s="248" t="s">
        <v>334</v>
      </c>
      <c r="G304" s="246"/>
      <c r="H304" s="249">
        <v>2.6440000000000001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155</v>
      </c>
      <c r="AU304" s="255" t="s">
        <v>91</v>
      </c>
      <c r="AV304" s="14" t="s">
        <v>91</v>
      </c>
      <c r="AW304" s="14" t="s">
        <v>42</v>
      </c>
      <c r="AX304" s="14" t="s">
        <v>83</v>
      </c>
      <c r="AY304" s="255" t="s">
        <v>142</v>
      </c>
    </row>
    <row r="305" s="13" customFormat="1">
      <c r="A305" s="13"/>
      <c r="B305" s="235"/>
      <c r="C305" s="236"/>
      <c r="D305" s="228" t="s">
        <v>155</v>
      </c>
      <c r="E305" s="237" t="s">
        <v>46</v>
      </c>
      <c r="F305" s="238" t="s">
        <v>283</v>
      </c>
      <c r="G305" s="236"/>
      <c r="H305" s="237" t="s">
        <v>46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155</v>
      </c>
      <c r="AU305" s="244" t="s">
        <v>91</v>
      </c>
      <c r="AV305" s="13" t="s">
        <v>87</v>
      </c>
      <c r="AW305" s="13" t="s">
        <v>42</v>
      </c>
      <c r="AX305" s="13" t="s">
        <v>83</v>
      </c>
      <c r="AY305" s="244" t="s">
        <v>142</v>
      </c>
    </row>
    <row r="306" s="13" customFormat="1">
      <c r="A306" s="13"/>
      <c r="B306" s="235"/>
      <c r="C306" s="236"/>
      <c r="D306" s="228" t="s">
        <v>155</v>
      </c>
      <c r="E306" s="237" t="s">
        <v>46</v>
      </c>
      <c r="F306" s="238" t="s">
        <v>284</v>
      </c>
      <c r="G306" s="236"/>
      <c r="H306" s="237" t="s">
        <v>46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155</v>
      </c>
      <c r="AU306" s="244" t="s">
        <v>91</v>
      </c>
      <c r="AV306" s="13" t="s">
        <v>87</v>
      </c>
      <c r="AW306" s="13" t="s">
        <v>42</v>
      </c>
      <c r="AX306" s="13" t="s">
        <v>83</v>
      </c>
      <c r="AY306" s="244" t="s">
        <v>142</v>
      </c>
    </row>
    <row r="307" s="13" customFormat="1">
      <c r="A307" s="13"/>
      <c r="B307" s="235"/>
      <c r="C307" s="236"/>
      <c r="D307" s="228" t="s">
        <v>155</v>
      </c>
      <c r="E307" s="237" t="s">
        <v>46</v>
      </c>
      <c r="F307" s="238" t="s">
        <v>285</v>
      </c>
      <c r="G307" s="236"/>
      <c r="H307" s="237" t="s">
        <v>46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155</v>
      </c>
      <c r="AU307" s="244" t="s">
        <v>91</v>
      </c>
      <c r="AV307" s="13" t="s">
        <v>87</v>
      </c>
      <c r="AW307" s="13" t="s">
        <v>42</v>
      </c>
      <c r="AX307" s="13" t="s">
        <v>83</v>
      </c>
      <c r="AY307" s="244" t="s">
        <v>142</v>
      </c>
    </row>
    <row r="308" s="13" customFormat="1">
      <c r="A308" s="13"/>
      <c r="B308" s="235"/>
      <c r="C308" s="236"/>
      <c r="D308" s="228" t="s">
        <v>155</v>
      </c>
      <c r="E308" s="237" t="s">
        <v>46</v>
      </c>
      <c r="F308" s="238" t="s">
        <v>281</v>
      </c>
      <c r="G308" s="236"/>
      <c r="H308" s="237" t="s">
        <v>46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155</v>
      </c>
      <c r="AU308" s="244" t="s">
        <v>91</v>
      </c>
      <c r="AV308" s="13" t="s">
        <v>87</v>
      </c>
      <c r="AW308" s="13" t="s">
        <v>42</v>
      </c>
      <c r="AX308" s="13" t="s">
        <v>83</v>
      </c>
      <c r="AY308" s="244" t="s">
        <v>142</v>
      </c>
    </row>
    <row r="309" s="14" customFormat="1">
      <c r="A309" s="14"/>
      <c r="B309" s="245"/>
      <c r="C309" s="246"/>
      <c r="D309" s="228" t="s">
        <v>155</v>
      </c>
      <c r="E309" s="247" t="s">
        <v>46</v>
      </c>
      <c r="F309" s="248" t="s">
        <v>335</v>
      </c>
      <c r="G309" s="246"/>
      <c r="H309" s="249">
        <v>2.3559999999999999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155</v>
      </c>
      <c r="AU309" s="255" t="s">
        <v>91</v>
      </c>
      <c r="AV309" s="14" t="s">
        <v>91</v>
      </c>
      <c r="AW309" s="14" t="s">
        <v>42</v>
      </c>
      <c r="AX309" s="14" t="s">
        <v>83</v>
      </c>
      <c r="AY309" s="255" t="s">
        <v>142</v>
      </c>
    </row>
    <row r="310" s="13" customFormat="1">
      <c r="A310" s="13"/>
      <c r="B310" s="235"/>
      <c r="C310" s="236"/>
      <c r="D310" s="228" t="s">
        <v>155</v>
      </c>
      <c r="E310" s="237" t="s">
        <v>46</v>
      </c>
      <c r="F310" s="238" t="s">
        <v>287</v>
      </c>
      <c r="G310" s="236"/>
      <c r="H310" s="237" t="s">
        <v>46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155</v>
      </c>
      <c r="AU310" s="244" t="s">
        <v>91</v>
      </c>
      <c r="AV310" s="13" t="s">
        <v>87</v>
      </c>
      <c r="AW310" s="13" t="s">
        <v>42</v>
      </c>
      <c r="AX310" s="13" t="s">
        <v>83</v>
      </c>
      <c r="AY310" s="244" t="s">
        <v>142</v>
      </c>
    </row>
    <row r="311" s="13" customFormat="1">
      <c r="A311" s="13"/>
      <c r="B311" s="235"/>
      <c r="C311" s="236"/>
      <c r="D311" s="228" t="s">
        <v>155</v>
      </c>
      <c r="E311" s="237" t="s">
        <v>46</v>
      </c>
      <c r="F311" s="238" t="s">
        <v>288</v>
      </c>
      <c r="G311" s="236"/>
      <c r="H311" s="237" t="s">
        <v>46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155</v>
      </c>
      <c r="AU311" s="244" t="s">
        <v>91</v>
      </c>
      <c r="AV311" s="13" t="s">
        <v>87</v>
      </c>
      <c r="AW311" s="13" t="s">
        <v>42</v>
      </c>
      <c r="AX311" s="13" t="s">
        <v>83</v>
      </c>
      <c r="AY311" s="244" t="s">
        <v>142</v>
      </c>
    </row>
    <row r="312" s="13" customFormat="1">
      <c r="A312" s="13"/>
      <c r="B312" s="235"/>
      <c r="C312" s="236"/>
      <c r="D312" s="228" t="s">
        <v>155</v>
      </c>
      <c r="E312" s="237" t="s">
        <v>46</v>
      </c>
      <c r="F312" s="238" t="s">
        <v>289</v>
      </c>
      <c r="G312" s="236"/>
      <c r="H312" s="237" t="s">
        <v>46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155</v>
      </c>
      <c r="AU312" s="244" t="s">
        <v>91</v>
      </c>
      <c r="AV312" s="13" t="s">
        <v>87</v>
      </c>
      <c r="AW312" s="13" t="s">
        <v>42</v>
      </c>
      <c r="AX312" s="13" t="s">
        <v>83</v>
      </c>
      <c r="AY312" s="244" t="s">
        <v>142</v>
      </c>
    </row>
    <row r="313" s="13" customFormat="1">
      <c r="A313" s="13"/>
      <c r="B313" s="235"/>
      <c r="C313" s="236"/>
      <c r="D313" s="228" t="s">
        <v>155</v>
      </c>
      <c r="E313" s="237" t="s">
        <v>46</v>
      </c>
      <c r="F313" s="238" t="s">
        <v>290</v>
      </c>
      <c r="G313" s="236"/>
      <c r="H313" s="237" t="s">
        <v>46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155</v>
      </c>
      <c r="AU313" s="244" t="s">
        <v>91</v>
      </c>
      <c r="AV313" s="13" t="s">
        <v>87</v>
      </c>
      <c r="AW313" s="13" t="s">
        <v>42</v>
      </c>
      <c r="AX313" s="13" t="s">
        <v>83</v>
      </c>
      <c r="AY313" s="244" t="s">
        <v>142</v>
      </c>
    </row>
    <row r="314" s="14" customFormat="1">
      <c r="A314" s="14"/>
      <c r="B314" s="245"/>
      <c r="C314" s="246"/>
      <c r="D314" s="228" t="s">
        <v>155</v>
      </c>
      <c r="E314" s="247" t="s">
        <v>46</v>
      </c>
      <c r="F314" s="248" t="s">
        <v>336</v>
      </c>
      <c r="G314" s="246"/>
      <c r="H314" s="249">
        <v>1.6799999999999999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155</v>
      </c>
      <c r="AU314" s="255" t="s">
        <v>91</v>
      </c>
      <c r="AV314" s="14" t="s">
        <v>91</v>
      </c>
      <c r="AW314" s="14" t="s">
        <v>42</v>
      </c>
      <c r="AX314" s="14" t="s">
        <v>83</v>
      </c>
      <c r="AY314" s="255" t="s">
        <v>142</v>
      </c>
    </row>
    <row r="315" s="13" customFormat="1">
      <c r="A315" s="13"/>
      <c r="B315" s="235"/>
      <c r="C315" s="236"/>
      <c r="D315" s="228" t="s">
        <v>155</v>
      </c>
      <c r="E315" s="237" t="s">
        <v>46</v>
      </c>
      <c r="F315" s="238" t="s">
        <v>292</v>
      </c>
      <c r="G315" s="236"/>
      <c r="H315" s="237" t="s">
        <v>46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155</v>
      </c>
      <c r="AU315" s="244" t="s">
        <v>91</v>
      </c>
      <c r="AV315" s="13" t="s">
        <v>87</v>
      </c>
      <c r="AW315" s="13" t="s">
        <v>42</v>
      </c>
      <c r="AX315" s="13" t="s">
        <v>83</v>
      </c>
      <c r="AY315" s="244" t="s">
        <v>142</v>
      </c>
    </row>
    <row r="316" s="13" customFormat="1">
      <c r="A316" s="13"/>
      <c r="B316" s="235"/>
      <c r="C316" s="236"/>
      <c r="D316" s="228" t="s">
        <v>155</v>
      </c>
      <c r="E316" s="237" t="s">
        <v>46</v>
      </c>
      <c r="F316" s="238" t="s">
        <v>293</v>
      </c>
      <c r="G316" s="236"/>
      <c r="H316" s="237" t="s">
        <v>46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155</v>
      </c>
      <c r="AU316" s="244" t="s">
        <v>91</v>
      </c>
      <c r="AV316" s="13" t="s">
        <v>87</v>
      </c>
      <c r="AW316" s="13" t="s">
        <v>42</v>
      </c>
      <c r="AX316" s="13" t="s">
        <v>83</v>
      </c>
      <c r="AY316" s="244" t="s">
        <v>142</v>
      </c>
    </row>
    <row r="317" s="13" customFormat="1">
      <c r="A317" s="13"/>
      <c r="B317" s="235"/>
      <c r="C317" s="236"/>
      <c r="D317" s="228" t="s">
        <v>155</v>
      </c>
      <c r="E317" s="237" t="s">
        <v>46</v>
      </c>
      <c r="F317" s="238" t="s">
        <v>294</v>
      </c>
      <c r="G317" s="236"/>
      <c r="H317" s="237" t="s">
        <v>46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155</v>
      </c>
      <c r="AU317" s="244" t="s">
        <v>91</v>
      </c>
      <c r="AV317" s="13" t="s">
        <v>87</v>
      </c>
      <c r="AW317" s="13" t="s">
        <v>42</v>
      </c>
      <c r="AX317" s="13" t="s">
        <v>83</v>
      </c>
      <c r="AY317" s="244" t="s">
        <v>142</v>
      </c>
    </row>
    <row r="318" s="14" customFormat="1">
      <c r="A318" s="14"/>
      <c r="B318" s="245"/>
      <c r="C318" s="246"/>
      <c r="D318" s="228" t="s">
        <v>155</v>
      </c>
      <c r="E318" s="247" t="s">
        <v>46</v>
      </c>
      <c r="F318" s="248" t="s">
        <v>337</v>
      </c>
      <c r="G318" s="246"/>
      <c r="H318" s="249">
        <v>1.6839999999999999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155</v>
      </c>
      <c r="AU318" s="255" t="s">
        <v>91</v>
      </c>
      <c r="AV318" s="14" t="s">
        <v>91</v>
      </c>
      <c r="AW318" s="14" t="s">
        <v>42</v>
      </c>
      <c r="AX318" s="14" t="s">
        <v>83</v>
      </c>
      <c r="AY318" s="255" t="s">
        <v>142</v>
      </c>
    </row>
    <row r="319" s="13" customFormat="1">
      <c r="A319" s="13"/>
      <c r="B319" s="235"/>
      <c r="C319" s="236"/>
      <c r="D319" s="228" t="s">
        <v>155</v>
      </c>
      <c r="E319" s="237" t="s">
        <v>46</v>
      </c>
      <c r="F319" s="238" t="s">
        <v>296</v>
      </c>
      <c r="G319" s="236"/>
      <c r="H319" s="237" t="s">
        <v>46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155</v>
      </c>
      <c r="AU319" s="244" t="s">
        <v>91</v>
      </c>
      <c r="AV319" s="13" t="s">
        <v>87</v>
      </c>
      <c r="AW319" s="13" t="s">
        <v>42</v>
      </c>
      <c r="AX319" s="13" t="s">
        <v>83</v>
      </c>
      <c r="AY319" s="244" t="s">
        <v>142</v>
      </c>
    </row>
    <row r="320" s="13" customFormat="1">
      <c r="A320" s="13"/>
      <c r="B320" s="235"/>
      <c r="C320" s="236"/>
      <c r="D320" s="228" t="s">
        <v>155</v>
      </c>
      <c r="E320" s="237" t="s">
        <v>46</v>
      </c>
      <c r="F320" s="238" t="s">
        <v>297</v>
      </c>
      <c r="G320" s="236"/>
      <c r="H320" s="237" t="s">
        <v>46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155</v>
      </c>
      <c r="AU320" s="244" t="s">
        <v>91</v>
      </c>
      <c r="AV320" s="13" t="s">
        <v>87</v>
      </c>
      <c r="AW320" s="13" t="s">
        <v>42</v>
      </c>
      <c r="AX320" s="13" t="s">
        <v>83</v>
      </c>
      <c r="AY320" s="244" t="s">
        <v>142</v>
      </c>
    </row>
    <row r="321" s="13" customFormat="1">
      <c r="A321" s="13"/>
      <c r="B321" s="235"/>
      <c r="C321" s="236"/>
      <c r="D321" s="228" t="s">
        <v>155</v>
      </c>
      <c r="E321" s="237" t="s">
        <v>46</v>
      </c>
      <c r="F321" s="238" t="s">
        <v>298</v>
      </c>
      <c r="G321" s="236"/>
      <c r="H321" s="237" t="s">
        <v>46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155</v>
      </c>
      <c r="AU321" s="244" t="s">
        <v>91</v>
      </c>
      <c r="AV321" s="13" t="s">
        <v>87</v>
      </c>
      <c r="AW321" s="13" t="s">
        <v>42</v>
      </c>
      <c r="AX321" s="13" t="s">
        <v>83</v>
      </c>
      <c r="AY321" s="244" t="s">
        <v>142</v>
      </c>
    </row>
    <row r="322" s="13" customFormat="1">
      <c r="A322" s="13"/>
      <c r="B322" s="235"/>
      <c r="C322" s="236"/>
      <c r="D322" s="228" t="s">
        <v>155</v>
      </c>
      <c r="E322" s="237" t="s">
        <v>46</v>
      </c>
      <c r="F322" s="238" t="s">
        <v>299</v>
      </c>
      <c r="G322" s="236"/>
      <c r="H322" s="237" t="s">
        <v>46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155</v>
      </c>
      <c r="AU322" s="244" t="s">
        <v>91</v>
      </c>
      <c r="AV322" s="13" t="s">
        <v>87</v>
      </c>
      <c r="AW322" s="13" t="s">
        <v>42</v>
      </c>
      <c r="AX322" s="13" t="s">
        <v>83</v>
      </c>
      <c r="AY322" s="244" t="s">
        <v>142</v>
      </c>
    </row>
    <row r="323" s="14" customFormat="1">
      <c r="A323" s="14"/>
      <c r="B323" s="245"/>
      <c r="C323" s="246"/>
      <c r="D323" s="228" t="s">
        <v>155</v>
      </c>
      <c r="E323" s="247" t="s">
        <v>46</v>
      </c>
      <c r="F323" s="248" t="s">
        <v>338</v>
      </c>
      <c r="G323" s="246"/>
      <c r="H323" s="249">
        <v>1.8060000000000001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155</v>
      </c>
      <c r="AU323" s="255" t="s">
        <v>91</v>
      </c>
      <c r="AV323" s="14" t="s">
        <v>91</v>
      </c>
      <c r="AW323" s="14" t="s">
        <v>42</v>
      </c>
      <c r="AX323" s="14" t="s">
        <v>83</v>
      </c>
      <c r="AY323" s="255" t="s">
        <v>142</v>
      </c>
    </row>
    <row r="324" s="13" customFormat="1">
      <c r="A324" s="13"/>
      <c r="B324" s="235"/>
      <c r="C324" s="236"/>
      <c r="D324" s="228" t="s">
        <v>155</v>
      </c>
      <c r="E324" s="237" t="s">
        <v>46</v>
      </c>
      <c r="F324" s="238" t="s">
        <v>301</v>
      </c>
      <c r="G324" s="236"/>
      <c r="H324" s="237" t="s">
        <v>46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155</v>
      </c>
      <c r="AU324" s="244" t="s">
        <v>91</v>
      </c>
      <c r="AV324" s="13" t="s">
        <v>87</v>
      </c>
      <c r="AW324" s="13" t="s">
        <v>42</v>
      </c>
      <c r="AX324" s="13" t="s">
        <v>83</v>
      </c>
      <c r="AY324" s="244" t="s">
        <v>142</v>
      </c>
    </row>
    <row r="325" s="13" customFormat="1">
      <c r="A325" s="13"/>
      <c r="B325" s="235"/>
      <c r="C325" s="236"/>
      <c r="D325" s="228" t="s">
        <v>155</v>
      </c>
      <c r="E325" s="237" t="s">
        <v>46</v>
      </c>
      <c r="F325" s="238" t="s">
        <v>302</v>
      </c>
      <c r="G325" s="236"/>
      <c r="H325" s="237" t="s">
        <v>46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155</v>
      </c>
      <c r="AU325" s="244" t="s">
        <v>91</v>
      </c>
      <c r="AV325" s="13" t="s">
        <v>87</v>
      </c>
      <c r="AW325" s="13" t="s">
        <v>42</v>
      </c>
      <c r="AX325" s="13" t="s">
        <v>83</v>
      </c>
      <c r="AY325" s="244" t="s">
        <v>142</v>
      </c>
    </row>
    <row r="326" s="13" customFormat="1">
      <c r="A326" s="13"/>
      <c r="B326" s="235"/>
      <c r="C326" s="236"/>
      <c r="D326" s="228" t="s">
        <v>155</v>
      </c>
      <c r="E326" s="237" t="s">
        <v>46</v>
      </c>
      <c r="F326" s="238" t="s">
        <v>303</v>
      </c>
      <c r="G326" s="236"/>
      <c r="H326" s="237" t="s">
        <v>46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155</v>
      </c>
      <c r="AU326" s="244" t="s">
        <v>91</v>
      </c>
      <c r="AV326" s="13" t="s">
        <v>87</v>
      </c>
      <c r="AW326" s="13" t="s">
        <v>42</v>
      </c>
      <c r="AX326" s="13" t="s">
        <v>83</v>
      </c>
      <c r="AY326" s="244" t="s">
        <v>142</v>
      </c>
    </row>
    <row r="327" s="13" customFormat="1">
      <c r="A327" s="13"/>
      <c r="B327" s="235"/>
      <c r="C327" s="236"/>
      <c r="D327" s="228" t="s">
        <v>155</v>
      </c>
      <c r="E327" s="237" t="s">
        <v>46</v>
      </c>
      <c r="F327" s="238" t="s">
        <v>304</v>
      </c>
      <c r="G327" s="236"/>
      <c r="H327" s="237" t="s">
        <v>46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155</v>
      </c>
      <c r="AU327" s="244" t="s">
        <v>91</v>
      </c>
      <c r="AV327" s="13" t="s">
        <v>87</v>
      </c>
      <c r="AW327" s="13" t="s">
        <v>42</v>
      </c>
      <c r="AX327" s="13" t="s">
        <v>83</v>
      </c>
      <c r="AY327" s="244" t="s">
        <v>142</v>
      </c>
    </row>
    <row r="328" s="14" customFormat="1">
      <c r="A328" s="14"/>
      <c r="B328" s="245"/>
      <c r="C328" s="246"/>
      <c r="D328" s="228" t="s">
        <v>155</v>
      </c>
      <c r="E328" s="247" t="s">
        <v>46</v>
      </c>
      <c r="F328" s="248" t="s">
        <v>339</v>
      </c>
      <c r="G328" s="246"/>
      <c r="H328" s="249">
        <v>1.7150000000000001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155</v>
      </c>
      <c r="AU328" s="255" t="s">
        <v>91</v>
      </c>
      <c r="AV328" s="14" t="s">
        <v>91</v>
      </c>
      <c r="AW328" s="14" t="s">
        <v>42</v>
      </c>
      <c r="AX328" s="14" t="s">
        <v>83</v>
      </c>
      <c r="AY328" s="255" t="s">
        <v>142</v>
      </c>
    </row>
    <row r="329" s="15" customFormat="1">
      <c r="A329" s="15"/>
      <c r="B329" s="256"/>
      <c r="C329" s="257"/>
      <c r="D329" s="228" t="s">
        <v>155</v>
      </c>
      <c r="E329" s="258" t="s">
        <v>46</v>
      </c>
      <c r="F329" s="259" t="s">
        <v>176</v>
      </c>
      <c r="G329" s="257"/>
      <c r="H329" s="260">
        <v>11.884999999999998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155</v>
      </c>
      <c r="AU329" s="266" t="s">
        <v>91</v>
      </c>
      <c r="AV329" s="15" t="s">
        <v>149</v>
      </c>
      <c r="AW329" s="15" t="s">
        <v>42</v>
      </c>
      <c r="AX329" s="15" t="s">
        <v>87</v>
      </c>
      <c r="AY329" s="266" t="s">
        <v>142</v>
      </c>
    </row>
    <row r="330" s="2" customFormat="1" ht="33" customHeight="1">
      <c r="A330" s="41"/>
      <c r="B330" s="42"/>
      <c r="C330" s="215" t="s">
        <v>340</v>
      </c>
      <c r="D330" s="215" t="s">
        <v>144</v>
      </c>
      <c r="E330" s="216" t="s">
        <v>341</v>
      </c>
      <c r="F330" s="217" t="s">
        <v>342</v>
      </c>
      <c r="G330" s="218" t="s">
        <v>191</v>
      </c>
      <c r="H330" s="219">
        <v>11.885</v>
      </c>
      <c r="I330" s="220"/>
      <c r="J330" s="221">
        <f>ROUND(I330*H330,2)</f>
        <v>0</v>
      </c>
      <c r="K330" s="217" t="s">
        <v>148</v>
      </c>
      <c r="L330" s="47"/>
      <c r="M330" s="222" t="s">
        <v>46</v>
      </c>
      <c r="N330" s="223" t="s">
        <v>54</v>
      </c>
      <c r="O330" s="87"/>
      <c r="P330" s="224">
        <f>O330*H330</f>
        <v>0</v>
      </c>
      <c r="Q330" s="224">
        <v>4.0000000000000003E-05</v>
      </c>
      <c r="R330" s="224">
        <f>Q330*H330</f>
        <v>0.00047540000000000001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91</v>
      </c>
      <c r="AY330" s="19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87</v>
      </c>
      <c r="BK330" s="227">
        <f>ROUND(I330*H330,2)</f>
        <v>0</v>
      </c>
      <c r="BL330" s="19" t="s">
        <v>149</v>
      </c>
      <c r="BM330" s="226" t="s">
        <v>343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344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151</v>
      </c>
      <c r="AU331" s="19" t="s">
        <v>91</v>
      </c>
    </row>
    <row r="332" s="2" customFormat="1">
      <c r="A332" s="41"/>
      <c r="B332" s="42"/>
      <c r="C332" s="43"/>
      <c r="D332" s="233" t="s">
        <v>153</v>
      </c>
      <c r="E332" s="43"/>
      <c r="F332" s="234" t="s">
        <v>345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153</v>
      </c>
      <c r="AU332" s="19" t="s">
        <v>91</v>
      </c>
    </row>
    <row r="333" s="13" customFormat="1">
      <c r="A333" s="13"/>
      <c r="B333" s="235"/>
      <c r="C333" s="236"/>
      <c r="D333" s="228" t="s">
        <v>155</v>
      </c>
      <c r="E333" s="237" t="s">
        <v>46</v>
      </c>
      <c r="F333" s="238" t="s">
        <v>277</v>
      </c>
      <c r="G333" s="236"/>
      <c r="H333" s="237" t="s">
        <v>46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155</v>
      </c>
      <c r="AU333" s="244" t="s">
        <v>91</v>
      </c>
      <c r="AV333" s="13" t="s">
        <v>87</v>
      </c>
      <c r="AW333" s="13" t="s">
        <v>42</v>
      </c>
      <c r="AX333" s="13" t="s">
        <v>83</v>
      </c>
      <c r="AY333" s="244" t="s">
        <v>142</v>
      </c>
    </row>
    <row r="334" s="13" customFormat="1">
      <c r="A334" s="13"/>
      <c r="B334" s="235"/>
      <c r="C334" s="236"/>
      <c r="D334" s="228" t="s">
        <v>155</v>
      </c>
      <c r="E334" s="237" t="s">
        <v>46</v>
      </c>
      <c r="F334" s="238" t="s">
        <v>278</v>
      </c>
      <c r="G334" s="236"/>
      <c r="H334" s="237" t="s">
        <v>46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155</v>
      </c>
      <c r="AU334" s="244" t="s">
        <v>91</v>
      </c>
      <c r="AV334" s="13" t="s">
        <v>87</v>
      </c>
      <c r="AW334" s="13" t="s">
        <v>42</v>
      </c>
      <c r="AX334" s="13" t="s">
        <v>83</v>
      </c>
      <c r="AY334" s="244" t="s">
        <v>142</v>
      </c>
    </row>
    <row r="335" s="13" customFormat="1">
      <c r="A335" s="13"/>
      <c r="B335" s="235"/>
      <c r="C335" s="236"/>
      <c r="D335" s="228" t="s">
        <v>155</v>
      </c>
      <c r="E335" s="237" t="s">
        <v>46</v>
      </c>
      <c r="F335" s="238" t="s">
        <v>279</v>
      </c>
      <c r="G335" s="236"/>
      <c r="H335" s="237" t="s">
        <v>46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155</v>
      </c>
      <c r="AU335" s="244" t="s">
        <v>91</v>
      </c>
      <c r="AV335" s="13" t="s">
        <v>87</v>
      </c>
      <c r="AW335" s="13" t="s">
        <v>42</v>
      </c>
      <c r="AX335" s="13" t="s">
        <v>83</v>
      </c>
      <c r="AY335" s="244" t="s">
        <v>142</v>
      </c>
    </row>
    <row r="336" s="13" customFormat="1">
      <c r="A336" s="13"/>
      <c r="B336" s="235"/>
      <c r="C336" s="236"/>
      <c r="D336" s="228" t="s">
        <v>155</v>
      </c>
      <c r="E336" s="237" t="s">
        <v>46</v>
      </c>
      <c r="F336" s="238" t="s">
        <v>280</v>
      </c>
      <c r="G336" s="236"/>
      <c r="H336" s="237" t="s">
        <v>46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155</v>
      </c>
      <c r="AU336" s="244" t="s">
        <v>91</v>
      </c>
      <c r="AV336" s="13" t="s">
        <v>87</v>
      </c>
      <c r="AW336" s="13" t="s">
        <v>42</v>
      </c>
      <c r="AX336" s="13" t="s">
        <v>83</v>
      </c>
      <c r="AY336" s="244" t="s">
        <v>142</v>
      </c>
    </row>
    <row r="337" s="13" customFormat="1">
      <c r="A337" s="13"/>
      <c r="B337" s="235"/>
      <c r="C337" s="236"/>
      <c r="D337" s="228" t="s">
        <v>155</v>
      </c>
      <c r="E337" s="237" t="s">
        <v>46</v>
      </c>
      <c r="F337" s="238" t="s">
        <v>281</v>
      </c>
      <c r="G337" s="236"/>
      <c r="H337" s="237" t="s">
        <v>46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155</v>
      </c>
      <c r="AU337" s="244" t="s">
        <v>91</v>
      </c>
      <c r="AV337" s="13" t="s">
        <v>87</v>
      </c>
      <c r="AW337" s="13" t="s">
        <v>42</v>
      </c>
      <c r="AX337" s="13" t="s">
        <v>83</v>
      </c>
      <c r="AY337" s="244" t="s">
        <v>142</v>
      </c>
    </row>
    <row r="338" s="14" customFormat="1">
      <c r="A338" s="14"/>
      <c r="B338" s="245"/>
      <c r="C338" s="246"/>
      <c r="D338" s="228" t="s">
        <v>155</v>
      </c>
      <c r="E338" s="247" t="s">
        <v>46</v>
      </c>
      <c r="F338" s="248" t="s">
        <v>334</v>
      </c>
      <c r="G338" s="246"/>
      <c r="H338" s="249">
        <v>2.6440000000000001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155</v>
      </c>
      <c r="AU338" s="255" t="s">
        <v>91</v>
      </c>
      <c r="AV338" s="14" t="s">
        <v>91</v>
      </c>
      <c r="AW338" s="14" t="s">
        <v>42</v>
      </c>
      <c r="AX338" s="14" t="s">
        <v>83</v>
      </c>
      <c r="AY338" s="255" t="s">
        <v>142</v>
      </c>
    </row>
    <row r="339" s="13" customFormat="1">
      <c r="A339" s="13"/>
      <c r="B339" s="235"/>
      <c r="C339" s="236"/>
      <c r="D339" s="228" t="s">
        <v>155</v>
      </c>
      <c r="E339" s="237" t="s">
        <v>46</v>
      </c>
      <c r="F339" s="238" t="s">
        <v>283</v>
      </c>
      <c r="G339" s="236"/>
      <c r="H339" s="237" t="s">
        <v>46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155</v>
      </c>
      <c r="AU339" s="244" t="s">
        <v>91</v>
      </c>
      <c r="AV339" s="13" t="s">
        <v>87</v>
      </c>
      <c r="AW339" s="13" t="s">
        <v>42</v>
      </c>
      <c r="AX339" s="13" t="s">
        <v>83</v>
      </c>
      <c r="AY339" s="244" t="s">
        <v>142</v>
      </c>
    </row>
    <row r="340" s="13" customFormat="1">
      <c r="A340" s="13"/>
      <c r="B340" s="235"/>
      <c r="C340" s="236"/>
      <c r="D340" s="228" t="s">
        <v>155</v>
      </c>
      <c r="E340" s="237" t="s">
        <v>46</v>
      </c>
      <c r="F340" s="238" t="s">
        <v>284</v>
      </c>
      <c r="G340" s="236"/>
      <c r="H340" s="237" t="s">
        <v>46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155</v>
      </c>
      <c r="AU340" s="244" t="s">
        <v>91</v>
      </c>
      <c r="AV340" s="13" t="s">
        <v>87</v>
      </c>
      <c r="AW340" s="13" t="s">
        <v>42</v>
      </c>
      <c r="AX340" s="13" t="s">
        <v>83</v>
      </c>
      <c r="AY340" s="244" t="s">
        <v>142</v>
      </c>
    </row>
    <row r="341" s="13" customFormat="1">
      <c r="A341" s="13"/>
      <c r="B341" s="235"/>
      <c r="C341" s="236"/>
      <c r="D341" s="228" t="s">
        <v>155</v>
      </c>
      <c r="E341" s="237" t="s">
        <v>46</v>
      </c>
      <c r="F341" s="238" t="s">
        <v>285</v>
      </c>
      <c r="G341" s="236"/>
      <c r="H341" s="237" t="s">
        <v>46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155</v>
      </c>
      <c r="AU341" s="244" t="s">
        <v>91</v>
      </c>
      <c r="AV341" s="13" t="s">
        <v>87</v>
      </c>
      <c r="AW341" s="13" t="s">
        <v>42</v>
      </c>
      <c r="AX341" s="13" t="s">
        <v>83</v>
      </c>
      <c r="AY341" s="244" t="s">
        <v>142</v>
      </c>
    </row>
    <row r="342" s="13" customFormat="1">
      <c r="A342" s="13"/>
      <c r="B342" s="235"/>
      <c r="C342" s="236"/>
      <c r="D342" s="228" t="s">
        <v>155</v>
      </c>
      <c r="E342" s="237" t="s">
        <v>46</v>
      </c>
      <c r="F342" s="238" t="s">
        <v>281</v>
      </c>
      <c r="G342" s="236"/>
      <c r="H342" s="237" t="s">
        <v>46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155</v>
      </c>
      <c r="AU342" s="244" t="s">
        <v>91</v>
      </c>
      <c r="AV342" s="13" t="s">
        <v>87</v>
      </c>
      <c r="AW342" s="13" t="s">
        <v>42</v>
      </c>
      <c r="AX342" s="13" t="s">
        <v>83</v>
      </c>
      <c r="AY342" s="244" t="s">
        <v>142</v>
      </c>
    </row>
    <row r="343" s="14" customFormat="1">
      <c r="A343" s="14"/>
      <c r="B343" s="245"/>
      <c r="C343" s="246"/>
      <c r="D343" s="228" t="s">
        <v>155</v>
      </c>
      <c r="E343" s="247" t="s">
        <v>46</v>
      </c>
      <c r="F343" s="248" t="s">
        <v>335</v>
      </c>
      <c r="G343" s="246"/>
      <c r="H343" s="249">
        <v>2.3559999999999999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155</v>
      </c>
      <c r="AU343" s="255" t="s">
        <v>91</v>
      </c>
      <c r="AV343" s="14" t="s">
        <v>91</v>
      </c>
      <c r="AW343" s="14" t="s">
        <v>42</v>
      </c>
      <c r="AX343" s="14" t="s">
        <v>83</v>
      </c>
      <c r="AY343" s="255" t="s">
        <v>142</v>
      </c>
    </row>
    <row r="344" s="13" customFormat="1">
      <c r="A344" s="13"/>
      <c r="B344" s="235"/>
      <c r="C344" s="236"/>
      <c r="D344" s="228" t="s">
        <v>155</v>
      </c>
      <c r="E344" s="237" t="s">
        <v>46</v>
      </c>
      <c r="F344" s="238" t="s">
        <v>287</v>
      </c>
      <c r="G344" s="236"/>
      <c r="H344" s="237" t="s">
        <v>46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155</v>
      </c>
      <c r="AU344" s="244" t="s">
        <v>91</v>
      </c>
      <c r="AV344" s="13" t="s">
        <v>87</v>
      </c>
      <c r="AW344" s="13" t="s">
        <v>42</v>
      </c>
      <c r="AX344" s="13" t="s">
        <v>83</v>
      </c>
      <c r="AY344" s="244" t="s">
        <v>142</v>
      </c>
    </row>
    <row r="345" s="13" customFormat="1">
      <c r="A345" s="13"/>
      <c r="B345" s="235"/>
      <c r="C345" s="236"/>
      <c r="D345" s="228" t="s">
        <v>155</v>
      </c>
      <c r="E345" s="237" t="s">
        <v>46</v>
      </c>
      <c r="F345" s="238" t="s">
        <v>288</v>
      </c>
      <c r="G345" s="236"/>
      <c r="H345" s="237" t="s">
        <v>46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155</v>
      </c>
      <c r="AU345" s="244" t="s">
        <v>91</v>
      </c>
      <c r="AV345" s="13" t="s">
        <v>87</v>
      </c>
      <c r="AW345" s="13" t="s">
        <v>42</v>
      </c>
      <c r="AX345" s="13" t="s">
        <v>83</v>
      </c>
      <c r="AY345" s="244" t="s">
        <v>142</v>
      </c>
    </row>
    <row r="346" s="13" customFormat="1">
      <c r="A346" s="13"/>
      <c r="B346" s="235"/>
      <c r="C346" s="236"/>
      <c r="D346" s="228" t="s">
        <v>155</v>
      </c>
      <c r="E346" s="237" t="s">
        <v>46</v>
      </c>
      <c r="F346" s="238" t="s">
        <v>289</v>
      </c>
      <c r="G346" s="236"/>
      <c r="H346" s="237" t="s">
        <v>46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155</v>
      </c>
      <c r="AU346" s="244" t="s">
        <v>91</v>
      </c>
      <c r="AV346" s="13" t="s">
        <v>87</v>
      </c>
      <c r="AW346" s="13" t="s">
        <v>42</v>
      </c>
      <c r="AX346" s="13" t="s">
        <v>83</v>
      </c>
      <c r="AY346" s="244" t="s">
        <v>142</v>
      </c>
    </row>
    <row r="347" s="13" customFormat="1">
      <c r="A347" s="13"/>
      <c r="B347" s="235"/>
      <c r="C347" s="236"/>
      <c r="D347" s="228" t="s">
        <v>155</v>
      </c>
      <c r="E347" s="237" t="s">
        <v>46</v>
      </c>
      <c r="F347" s="238" t="s">
        <v>290</v>
      </c>
      <c r="G347" s="236"/>
      <c r="H347" s="237" t="s">
        <v>46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155</v>
      </c>
      <c r="AU347" s="244" t="s">
        <v>91</v>
      </c>
      <c r="AV347" s="13" t="s">
        <v>87</v>
      </c>
      <c r="AW347" s="13" t="s">
        <v>42</v>
      </c>
      <c r="AX347" s="13" t="s">
        <v>83</v>
      </c>
      <c r="AY347" s="244" t="s">
        <v>142</v>
      </c>
    </row>
    <row r="348" s="14" customFormat="1">
      <c r="A348" s="14"/>
      <c r="B348" s="245"/>
      <c r="C348" s="246"/>
      <c r="D348" s="228" t="s">
        <v>155</v>
      </c>
      <c r="E348" s="247" t="s">
        <v>46</v>
      </c>
      <c r="F348" s="248" t="s">
        <v>336</v>
      </c>
      <c r="G348" s="246"/>
      <c r="H348" s="249">
        <v>1.6799999999999999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155</v>
      </c>
      <c r="AU348" s="255" t="s">
        <v>91</v>
      </c>
      <c r="AV348" s="14" t="s">
        <v>91</v>
      </c>
      <c r="AW348" s="14" t="s">
        <v>42</v>
      </c>
      <c r="AX348" s="14" t="s">
        <v>83</v>
      </c>
      <c r="AY348" s="255" t="s">
        <v>142</v>
      </c>
    </row>
    <row r="349" s="13" customFormat="1">
      <c r="A349" s="13"/>
      <c r="B349" s="235"/>
      <c r="C349" s="236"/>
      <c r="D349" s="228" t="s">
        <v>155</v>
      </c>
      <c r="E349" s="237" t="s">
        <v>46</v>
      </c>
      <c r="F349" s="238" t="s">
        <v>292</v>
      </c>
      <c r="G349" s="236"/>
      <c r="H349" s="237" t="s">
        <v>46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155</v>
      </c>
      <c r="AU349" s="244" t="s">
        <v>91</v>
      </c>
      <c r="AV349" s="13" t="s">
        <v>87</v>
      </c>
      <c r="AW349" s="13" t="s">
        <v>42</v>
      </c>
      <c r="AX349" s="13" t="s">
        <v>83</v>
      </c>
      <c r="AY349" s="244" t="s">
        <v>142</v>
      </c>
    </row>
    <row r="350" s="13" customFormat="1">
      <c r="A350" s="13"/>
      <c r="B350" s="235"/>
      <c r="C350" s="236"/>
      <c r="D350" s="228" t="s">
        <v>155</v>
      </c>
      <c r="E350" s="237" t="s">
        <v>46</v>
      </c>
      <c r="F350" s="238" t="s">
        <v>293</v>
      </c>
      <c r="G350" s="236"/>
      <c r="H350" s="237" t="s">
        <v>46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155</v>
      </c>
      <c r="AU350" s="244" t="s">
        <v>91</v>
      </c>
      <c r="AV350" s="13" t="s">
        <v>87</v>
      </c>
      <c r="AW350" s="13" t="s">
        <v>42</v>
      </c>
      <c r="AX350" s="13" t="s">
        <v>83</v>
      </c>
      <c r="AY350" s="244" t="s">
        <v>142</v>
      </c>
    </row>
    <row r="351" s="13" customFormat="1">
      <c r="A351" s="13"/>
      <c r="B351" s="235"/>
      <c r="C351" s="236"/>
      <c r="D351" s="228" t="s">
        <v>155</v>
      </c>
      <c r="E351" s="237" t="s">
        <v>46</v>
      </c>
      <c r="F351" s="238" t="s">
        <v>294</v>
      </c>
      <c r="G351" s="236"/>
      <c r="H351" s="237" t="s">
        <v>46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155</v>
      </c>
      <c r="AU351" s="244" t="s">
        <v>91</v>
      </c>
      <c r="AV351" s="13" t="s">
        <v>87</v>
      </c>
      <c r="AW351" s="13" t="s">
        <v>42</v>
      </c>
      <c r="AX351" s="13" t="s">
        <v>83</v>
      </c>
      <c r="AY351" s="244" t="s">
        <v>142</v>
      </c>
    </row>
    <row r="352" s="14" customFormat="1">
      <c r="A352" s="14"/>
      <c r="B352" s="245"/>
      <c r="C352" s="246"/>
      <c r="D352" s="228" t="s">
        <v>155</v>
      </c>
      <c r="E352" s="247" t="s">
        <v>46</v>
      </c>
      <c r="F352" s="248" t="s">
        <v>337</v>
      </c>
      <c r="G352" s="246"/>
      <c r="H352" s="249">
        <v>1.6839999999999999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155</v>
      </c>
      <c r="AU352" s="255" t="s">
        <v>91</v>
      </c>
      <c r="AV352" s="14" t="s">
        <v>91</v>
      </c>
      <c r="AW352" s="14" t="s">
        <v>42</v>
      </c>
      <c r="AX352" s="14" t="s">
        <v>83</v>
      </c>
      <c r="AY352" s="255" t="s">
        <v>142</v>
      </c>
    </row>
    <row r="353" s="13" customFormat="1">
      <c r="A353" s="13"/>
      <c r="B353" s="235"/>
      <c r="C353" s="236"/>
      <c r="D353" s="228" t="s">
        <v>155</v>
      </c>
      <c r="E353" s="237" t="s">
        <v>46</v>
      </c>
      <c r="F353" s="238" t="s">
        <v>296</v>
      </c>
      <c r="G353" s="236"/>
      <c r="H353" s="237" t="s">
        <v>46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155</v>
      </c>
      <c r="AU353" s="244" t="s">
        <v>91</v>
      </c>
      <c r="AV353" s="13" t="s">
        <v>87</v>
      </c>
      <c r="AW353" s="13" t="s">
        <v>42</v>
      </c>
      <c r="AX353" s="13" t="s">
        <v>83</v>
      </c>
      <c r="AY353" s="244" t="s">
        <v>142</v>
      </c>
    </row>
    <row r="354" s="13" customFormat="1">
      <c r="A354" s="13"/>
      <c r="B354" s="235"/>
      <c r="C354" s="236"/>
      <c r="D354" s="228" t="s">
        <v>155</v>
      </c>
      <c r="E354" s="237" t="s">
        <v>46</v>
      </c>
      <c r="F354" s="238" t="s">
        <v>297</v>
      </c>
      <c r="G354" s="236"/>
      <c r="H354" s="237" t="s">
        <v>46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155</v>
      </c>
      <c r="AU354" s="244" t="s">
        <v>91</v>
      </c>
      <c r="AV354" s="13" t="s">
        <v>87</v>
      </c>
      <c r="AW354" s="13" t="s">
        <v>42</v>
      </c>
      <c r="AX354" s="13" t="s">
        <v>83</v>
      </c>
      <c r="AY354" s="244" t="s">
        <v>142</v>
      </c>
    </row>
    <row r="355" s="13" customFormat="1">
      <c r="A355" s="13"/>
      <c r="B355" s="235"/>
      <c r="C355" s="236"/>
      <c r="D355" s="228" t="s">
        <v>155</v>
      </c>
      <c r="E355" s="237" t="s">
        <v>46</v>
      </c>
      <c r="F355" s="238" t="s">
        <v>298</v>
      </c>
      <c r="G355" s="236"/>
      <c r="H355" s="237" t="s">
        <v>46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155</v>
      </c>
      <c r="AU355" s="244" t="s">
        <v>91</v>
      </c>
      <c r="AV355" s="13" t="s">
        <v>87</v>
      </c>
      <c r="AW355" s="13" t="s">
        <v>42</v>
      </c>
      <c r="AX355" s="13" t="s">
        <v>83</v>
      </c>
      <c r="AY355" s="244" t="s">
        <v>142</v>
      </c>
    </row>
    <row r="356" s="13" customFormat="1">
      <c r="A356" s="13"/>
      <c r="B356" s="235"/>
      <c r="C356" s="236"/>
      <c r="D356" s="228" t="s">
        <v>155</v>
      </c>
      <c r="E356" s="237" t="s">
        <v>46</v>
      </c>
      <c r="F356" s="238" t="s">
        <v>299</v>
      </c>
      <c r="G356" s="236"/>
      <c r="H356" s="237" t="s">
        <v>46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155</v>
      </c>
      <c r="AU356" s="244" t="s">
        <v>91</v>
      </c>
      <c r="AV356" s="13" t="s">
        <v>87</v>
      </c>
      <c r="AW356" s="13" t="s">
        <v>42</v>
      </c>
      <c r="AX356" s="13" t="s">
        <v>83</v>
      </c>
      <c r="AY356" s="244" t="s">
        <v>142</v>
      </c>
    </row>
    <row r="357" s="14" customFormat="1">
      <c r="A357" s="14"/>
      <c r="B357" s="245"/>
      <c r="C357" s="246"/>
      <c r="D357" s="228" t="s">
        <v>155</v>
      </c>
      <c r="E357" s="247" t="s">
        <v>46</v>
      </c>
      <c r="F357" s="248" t="s">
        <v>338</v>
      </c>
      <c r="G357" s="246"/>
      <c r="H357" s="249">
        <v>1.8060000000000001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155</v>
      </c>
      <c r="AU357" s="255" t="s">
        <v>91</v>
      </c>
      <c r="AV357" s="14" t="s">
        <v>91</v>
      </c>
      <c r="AW357" s="14" t="s">
        <v>42</v>
      </c>
      <c r="AX357" s="14" t="s">
        <v>83</v>
      </c>
      <c r="AY357" s="255" t="s">
        <v>142</v>
      </c>
    </row>
    <row r="358" s="13" customFormat="1">
      <c r="A358" s="13"/>
      <c r="B358" s="235"/>
      <c r="C358" s="236"/>
      <c r="D358" s="228" t="s">
        <v>155</v>
      </c>
      <c r="E358" s="237" t="s">
        <v>46</v>
      </c>
      <c r="F358" s="238" t="s">
        <v>301</v>
      </c>
      <c r="G358" s="236"/>
      <c r="H358" s="237" t="s">
        <v>46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155</v>
      </c>
      <c r="AU358" s="244" t="s">
        <v>91</v>
      </c>
      <c r="AV358" s="13" t="s">
        <v>87</v>
      </c>
      <c r="AW358" s="13" t="s">
        <v>42</v>
      </c>
      <c r="AX358" s="13" t="s">
        <v>83</v>
      </c>
      <c r="AY358" s="244" t="s">
        <v>142</v>
      </c>
    </row>
    <row r="359" s="13" customFormat="1">
      <c r="A359" s="13"/>
      <c r="B359" s="235"/>
      <c r="C359" s="236"/>
      <c r="D359" s="228" t="s">
        <v>155</v>
      </c>
      <c r="E359" s="237" t="s">
        <v>46</v>
      </c>
      <c r="F359" s="238" t="s">
        <v>302</v>
      </c>
      <c r="G359" s="236"/>
      <c r="H359" s="237" t="s">
        <v>46</v>
      </c>
      <c r="I359" s="239"/>
      <c r="J359" s="236"/>
      <c r="K359" s="236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155</v>
      </c>
      <c r="AU359" s="244" t="s">
        <v>91</v>
      </c>
      <c r="AV359" s="13" t="s">
        <v>87</v>
      </c>
      <c r="AW359" s="13" t="s">
        <v>42</v>
      </c>
      <c r="AX359" s="13" t="s">
        <v>83</v>
      </c>
      <c r="AY359" s="244" t="s">
        <v>142</v>
      </c>
    </row>
    <row r="360" s="13" customFormat="1">
      <c r="A360" s="13"/>
      <c r="B360" s="235"/>
      <c r="C360" s="236"/>
      <c r="D360" s="228" t="s">
        <v>155</v>
      </c>
      <c r="E360" s="237" t="s">
        <v>46</v>
      </c>
      <c r="F360" s="238" t="s">
        <v>303</v>
      </c>
      <c r="G360" s="236"/>
      <c r="H360" s="237" t="s">
        <v>46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155</v>
      </c>
      <c r="AU360" s="244" t="s">
        <v>91</v>
      </c>
      <c r="AV360" s="13" t="s">
        <v>87</v>
      </c>
      <c r="AW360" s="13" t="s">
        <v>42</v>
      </c>
      <c r="AX360" s="13" t="s">
        <v>83</v>
      </c>
      <c r="AY360" s="244" t="s">
        <v>142</v>
      </c>
    </row>
    <row r="361" s="13" customFormat="1">
      <c r="A361" s="13"/>
      <c r="B361" s="235"/>
      <c r="C361" s="236"/>
      <c r="D361" s="228" t="s">
        <v>155</v>
      </c>
      <c r="E361" s="237" t="s">
        <v>46</v>
      </c>
      <c r="F361" s="238" t="s">
        <v>304</v>
      </c>
      <c r="G361" s="236"/>
      <c r="H361" s="237" t="s">
        <v>46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155</v>
      </c>
      <c r="AU361" s="244" t="s">
        <v>91</v>
      </c>
      <c r="AV361" s="13" t="s">
        <v>87</v>
      </c>
      <c r="AW361" s="13" t="s">
        <v>42</v>
      </c>
      <c r="AX361" s="13" t="s">
        <v>83</v>
      </c>
      <c r="AY361" s="244" t="s">
        <v>142</v>
      </c>
    </row>
    <row r="362" s="14" customFormat="1">
      <c r="A362" s="14"/>
      <c r="B362" s="245"/>
      <c r="C362" s="246"/>
      <c r="D362" s="228" t="s">
        <v>155</v>
      </c>
      <c r="E362" s="247" t="s">
        <v>46</v>
      </c>
      <c r="F362" s="248" t="s">
        <v>339</v>
      </c>
      <c r="G362" s="246"/>
      <c r="H362" s="249">
        <v>1.7150000000000001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155</v>
      </c>
      <c r="AU362" s="255" t="s">
        <v>91</v>
      </c>
      <c r="AV362" s="14" t="s">
        <v>91</v>
      </c>
      <c r="AW362" s="14" t="s">
        <v>42</v>
      </c>
      <c r="AX362" s="14" t="s">
        <v>83</v>
      </c>
      <c r="AY362" s="255" t="s">
        <v>142</v>
      </c>
    </row>
    <row r="363" s="15" customFormat="1">
      <c r="A363" s="15"/>
      <c r="B363" s="256"/>
      <c r="C363" s="257"/>
      <c r="D363" s="228" t="s">
        <v>155</v>
      </c>
      <c r="E363" s="258" t="s">
        <v>46</v>
      </c>
      <c r="F363" s="259" t="s">
        <v>176</v>
      </c>
      <c r="G363" s="257"/>
      <c r="H363" s="260">
        <v>11.884999999999998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155</v>
      </c>
      <c r="AU363" s="266" t="s">
        <v>91</v>
      </c>
      <c r="AV363" s="15" t="s">
        <v>149</v>
      </c>
      <c r="AW363" s="15" t="s">
        <v>42</v>
      </c>
      <c r="AX363" s="15" t="s">
        <v>87</v>
      </c>
      <c r="AY363" s="266" t="s">
        <v>142</v>
      </c>
    </row>
    <row r="364" s="2" customFormat="1" ht="21.75" customHeight="1">
      <c r="A364" s="41"/>
      <c r="B364" s="42"/>
      <c r="C364" s="215" t="s">
        <v>7</v>
      </c>
      <c r="D364" s="215" t="s">
        <v>144</v>
      </c>
      <c r="E364" s="216" t="s">
        <v>346</v>
      </c>
      <c r="F364" s="217" t="s">
        <v>347</v>
      </c>
      <c r="G364" s="218" t="s">
        <v>180</v>
      </c>
      <c r="H364" s="219">
        <v>0.33000000000000002</v>
      </c>
      <c r="I364" s="220"/>
      <c r="J364" s="221">
        <f>ROUND(I364*H364,2)</f>
        <v>0</v>
      </c>
      <c r="K364" s="217" t="s">
        <v>148</v>
      </c>
      <c r="L364" s="47"/>
      <c r="M364" s="222" t="s">
        <v>46</v>
      </c>
      <c r="N364" s="223" t="s">
        <v>54</v>
      </c>
      <c r="O364" s="87"/>
      <c r="P364" s="224">
        <f>O364*H364</f>
        <v>0</v>
      </c>
      <c r="Q364" s="224">
        <v>1.07653</v>
      </c>
      <c r="R364" s="224">
        <f>Q364*H364</f>
        <v>0.35525490000000004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91</v>
      </c>
      <c r="AY364" s="19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87</v>
      </c>
      <c r="BK364" s="227">
        <f>ROUND(I364*H364,2)</f>
        <v>0</v>
      </c>
      <c r="BL364" s="19" t="s">
        <v>149</v>
      </c>
      <c r="BM364" s="226" t="s">
        <v>348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349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151</v>
      </c>
      <c r="AU365" s="19" t="s">
        <v>91</v>
      </c>
    </row>
    <row r="366" s="2" customFormat="1">
      <c r="A366" s="41"/>
      <c r="B366" s="42"/>
      <c r="C366" s="43"/>
      <c r="D366" s="233" t="s">
        <v>153</v>
      </c>
      <c r="E366" s="43"/>
      <c r="F366" s="234" t="s">
        <v>350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153</v>
      </c>
      <c r="AU366" s="19" t="s">
        <v>91</v>
      </c>
    </row>
    <row r="367" s="13" customFormat="1">
      <c r="A367" s="13"/>
      <c r="B367" s="235"/>
      <c r="C367" s="236"/>
      <c r="D367" s="228" t="s">
        <v>155</v>
      </c>
      <c r="E367" s="237" t="s">
        <v>46</v>
      </c>
      <c r="F367" s="238" t="s">
        <v>351</v>
      </c>
      <c r="G367" s="236"/>
      <c r="H367" s="237" t="s">
        <v>46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155</v>
      </c>
      <c r="AU367" s="244" t="s">
        <v>91</v>
      </c>
      <c r="AV367" s="13" t="s">
        <v>87</v>
      </c>
      <c r="AW367" s="13" t="s">
        <v>42</v>
      </c>
      <c r="AX367" s="13" t="s">
        <v>83</v>
      </c>
      <c r="AY367" s="244" t="s">
        <v>142</v>
      </c>
    </row>
    <row r="368" s="14" customFormat="1">
      <c r="A368" s="14"/>
      <c r="B368" s="245"/>
      <c r="C368" s="246"/>
      <c r="D368" s="228" t="s">
        <v>155</v>
      </c>
      <c r="E368" s="247" t="s">
        <v>46</v>
      </c>
      <c r="F368" s="248" t="s">
        <v>352</v>
      </c>
      <c r="G368" s="246"/>
      <c r="H368" s="249">
        <v>0.33000000000000002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155</v>
      </c>
      <c r="AU368" s="255" t="s">
        <v>91</v>
      </c>
      <c r="AV368" s="14" t="s">
        <v>91</v>
      </c>
      <c r="AW368" s="14" t="s">
        <v>42</v>
      </c>
      <c r="AX368" s="14" t="s">
        <v>87</v>
      </c>
      <c r="AY368" s="255" t="s">
        <v>142</v>
      </c>
    </row>
    <row r="369" s="2" customFormat="1" ht="21.75" customHeight="1">
      <c r="A369" s="41"/>
      <c r="B369" s="42"/>
      <c r="C369" s="215" t="s">
        <v>353</v>
      </c>
      <c r="D369" s="215" t="s">
        <v>144</v>
      </c>
      <c r="E369" s="216" t="s">
        <v>354</v>
      </c>
      <c r="F369" s="217" t="s">
        <v>355</v>
      </c>
      <c r="G369" s="218" t="s">
        <v>180</v>
      </c>
      <c r="H369" s="219">
        <v>0.41999999999999998</v>
      </c>
      <c r="I369" s="220"/>
      <c r="J369" s="221">
        <f>ROUND(I369*H369,2)</f>
        <v>0</v>
      </c>
      <c r="K369" s="217" t="s">
        <v>148</v>
      </c>
      <c r="L369" s="47"/>
      <c r="M369" s="222" t="s">
        <v>46</v>
      </c>
      <c r="N369" s="223" t="s">
        <v>54</v>
      </c>
      <c r="O369" s="87"/>
      <c r="P369" s="224">
        <f>O369*H369</f>
        <v>0</v>
      </c>
      <c r="Q369" s="224">
        <v>1.04853</v>
      </c>
      <c r="R369" s="224">
        <f>Q369*H369</f>
        <v>0.44038259999999996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91</v>
      </c>
      <c r="AY369" s="19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87</v>
      </c>
      <c r="BK369" s="227">
        <f>ROUND(I369*H369,2)</f>
        <v>0</v>
      </c>
      <c r="BL369" s="19" t="s">
        <v>149</v>
      </c>
      <c r="BM369" s="226" t="s">
        <v>356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357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151</v>
      </c>
      <c r="AU370" s="19" t="s">
        <v>91</v>
      </c>
    </row>
    <row r="371" s="2" customFormat="1">
      <c r="A371" s="41"/>
      <c r="B371" s="42"/>
      <c r="C371" s="43"/>
      <c r="D371" s="233" t="s">
        <v>153</v>
      </c>
      <c r="E371" s="43"/>
      <c r="F371" s="234" t="s">
        <v>358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153</v>
      </c>
      <c r="AU371" s="19" t="s">
        <v>91</v>
      </c>
    </row>
    <row r="372" s="13" customFormat="1">
      <c r="A372" s="13"/>
      <c r="B372" s="235"/>
      <c r="C372" s="236"/>
      <c r="D372" s="228" t="s">
        <v>155</v>
      </c>
      <c r="E372" s="237" t="s">
        <v>46</v>
      </c>
      <c r="F372" s="238" t="s">
        <v>351</v>
      </c>
      <c r="G372" s="236"/>
      <c r="H372" s="237" t="s">
        <v>46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155</v>
      </c>
      <c r="AU372" s="244" t="s">
        <v>91</v>
      </c>
      <c r="AV372" s="13" t="s">
        <v>87</v>
      </c>
      <c r="AW372" s="13" t="s">
        <v>42</v>
      </c>
      <c r="AX372" s="13" t="s">
        <v>83</v>
      </c>
      <c r="AY372" s="244" t="s">
        <v>142</v>
      </c>
    </row>
    <row r="373" s="14" customFormat="1">
      <c r="A373" s="14"/>
      <c r="B373" s="245"/>
      <c r="C373" s="246"/>
      <c r="D373" s="228" t="s">
        <v>155</v>
      </c>
      <c r="E373" s="247" t="s">
        <v>46</v>
      </c>
      <c r="F373" s="248" t="s">
        <v>359</v>
      </c>
      <c r="G373" s="246"/>
      <c r="H373" s="249">
        <v>0.41999999999999998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155</v>
      </c>
      <c r="AU373" s="255" t="s">
        <v>91</v>
      </c>
      <c r="AV373" s="14" t="s">
        <v>91</v>
      </c>
      <c r="AW373" s="14" t="s">
        <v>42</v>
      </c>
      <c r="AX373" s="14" t="s">
        <v>87</v>
      </c>
      <c r="AY373" s="255" t="s">
        <v>142</v>
      </c>
    </row>
    <row r="374" s="12" customFormat="1" ht="22.8" customHeight="1">
      <c r="A374" s="12"/>
      <c r="B374" s="199"/>
      <c r="C374" s="200"/>
      <c r="D374" s="201" t="s">
        <v>82</v>
      </c>
      <c r="E374" s="213" t="s">
        <v>149</v>
      </c>
      <c r="F374" s="213" t="s">
        <v>360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SUM(P375:P477)</f>
        <v>0</v>
      </c>
      <c r="Q374" s="207"/>
      <c r="R374" s="208">
        <f>SUM(R375:R477)</f>
        <v>1.1370712199999999</v>
      </c>
      <c r="S374" s="207"/>
      <c r="T374" s="209">
        <f>SUM(T375:T477)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87</v>
      </c>
      <c r="AT374" s="211" t="s">
        <v>82</v>
      </c>
      <c r="AU374" s="211" t="s">
        <v>87</v>
      </c>
      <c r="AY374" s="210" t="s">
        <v>142</v>
      </c>
      <c r="BK374" s="212">
        <f>SUM(BK375:BK477)</f>
        <v>0</v>
      </c>
    </row>
    <row r="375" s="2" customFormat="1" ht="24.15" customHeight="1">
      <c r="A375" s="41"/>
      <c r="B375" s="42"/>
      <c r="C375" s="215" t="s">
        <v>361</v>
      </c>
      <c r="D375" s="215" t="s">
        <v>144</v>
      </c>
      <c r="E375" s="216" t="s">
        <v>362</v>
      </c>
      <c r="F375" s="217" t="s">
        <v>363</v>
      </c>
      <c r="G375" s="218" t="s">
        <v>147</v>
      </c>
      <c r="H375" s="219">
        <v>2.633</v>
      </c>
      <c r="I375" s="220"/>
      <c r="J375" s="221">
        <f>ROUND(I375*H375,2)</f>
        <v>0</v>
      </c>
      <c r="K375" s="217" t="s">
        <v>148</v>
      </c>
      <c r="L375" s="47"/>
      <c r="M375" s="222" t="s">
        <v>46</v>
      </c>
      <c r="N375" s="223" t="s">
        <v>54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149</v>
      </c>
      <c r="AT375" s="226" t="s">
        <v>144</v>
      </c>
      <c r="AU375" s="226" t="s">
        <v>91</v>
      </c>
      <c r="AY375" s="19" t="s">
        <v>142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87</v>
      </c>
      <c r="BK375" s="227">
        <f>ROUND(I375*H375,2)</f>
        <v>0</v>
      </c>
      <c r="BL375" s="19" t="s">
        <v>149</v>
      </c>
      <c r="BM375" s="226" t="s">
        <v>364</v>
      </c>
    </row>
    <row r="376" s="2" customFormat="1">
      <c r="A376" s="41"/>
      <c r="B376" s="42"/>
      <c r="C376" s="43"/>
      <c r="D376" s="228" t="s">
        <v>151</v>
      </c>
      <c r="E376" s="43"/>
      <c r="F376" s="229" t="s">
        <v>365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151</v>
      </c>
      <c r="AU376" s="19" t="s">
        <v>91</v>
      </c>
    </row>
    <row r="377" s="2" customFormat="1">
      <c r="A377" s="41"/>
      <c r="B377" s="42"/>
      <c r="C377" s="43"/>
      <c r="D377" s="233" t="s">
        <v>153</v>
      </c>
      <c r="E377" s="43"/>
      <c r="F377" s="234" t="s">
        <v>366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153</v>
      </c>
      <c r="AU377" s="19" t="s">
        <v>91</v>
      </c>
    </row>
    <row r="378" s="13" customFormat="1">
      <c r="A378" s="13"/>
      <c r="B378" s="235"/>
      <c r="C378" s="236"/>
      <c r="D378" s="228" t="s">
        <v>155</v>
      </c>
      <c r="E378" s="237" t="s">
        <v>46</v>
      </c>
      <c r="F378" s="238" t="s">
        <v>367</v>
      </c>
      <c r="G378" s="236"/>
      <c r="H378" s="237" t="s">
        <v>46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155</v>
      </c>
      <c r="AU378" s="244" t="s">
        <v>91</v>
      </c>
      <c r="AV378" s="13" t="s">
        <v>87</v>
      </c>
      <c r="AW378" s="13" t="s">
        <v>42</v>
      </c>
      <c r="AX378" s="13" t="s">
        <v>83</v>
      </c>
      <c r="AY378" s="244" t="s">
        <v>142</v>
      </c>
    </row>
    <row r="379" s="13" customFormat="1">
      <c r="A379" s="13"/>
      <c r="B379" s="235"/>
      <c r="C379" s="236"/>
      <c r="D379" s="228" t="s">
        <v>155</v>
      </c>
      <c r="E379" s="237" t="s">
        <v>46</v>
      </c>
      <c r="F379" s="238" t="s">
        <v>368</v>
      </c>
      <c r="G379" s="236"/>
      <c r="H379" s="237" t="s">
        <v>46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155</v>
      </c>
      <c r="AU379" s="244" t="s">
        <v>91</v>
      </c>
      <c r="AV379" s="13" t="s">
        <v>87</v>
      </c>
      <c r="AW379" s="13" t="s">
        <v>42</v>
      </c>
      <c r="AX379" s="13" t="s">
        <v>83</v>
      </c>
      <c r="AY379" s="244" t="s">
        <v>142</v>
      </c>
    </row>
    <row r="380" s="13" customFormat="1">
      <c r="A380" s="13"/>
      <c r="B380" s="235"/>
      <c r="C380" s="236"/>
      <c r="D380" s="228" t="s">
        <v>155</v>
      </c>
      <c r="E380" s="237" t="s">
        <v>46</v>
      </c>
      <c r="F380" s="238" t="s">
        <v>369</v>
      </c>
      <c r="G380" s="236"/>
      <c r="H380" s="237" t="s">
        <v>46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155</v>
      </c>
      <c r="AU380" s="244" t="s">
        <v>91</v>
      </c>
      <c r="AV380" s="13" t="s">
        <v>87</v>
      </c>
      <c r="AW380" s="13" t="s">
        <v>42</v>
      </c>
      <c r="AX380" s="13" t="s">
        <v>83</v>
      </c>
      <c r="AY380" s="244" t="s">
        <v>142</v>
      </c>
    </row>
    <row r="381" s="13" customFormat="1">
      <c r="A381" s="13"/>
      <c r="B381" s="235"/>
      <c r="C381" s="236"/>
      <c r="D381" s="228" t="s">
        <v>155</v>
      </c>
      <c r="E381" s="237" t="s">
        <v>46</v>
      </c>
      <c r="F381" s="238" t="s">
        <v>370</v>
      </c>
      <c r="G381" s="236"/>
      <c r="H381" s="237" t="s">
        <v>46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155</v>
      </c>
      <c r="AU381" s="244" t="s">
        <v>91</v>
      </c>
      <c r="AV381" s="13" t="s">
        <v>87</v>
      </c>
      <c r="AW381" s="13" t="s">
        <v>42</v>
      </c>
      <c r="AX381" s="13" t="s">
        <v>83</v>
      </c>
      <c r="AY381" s="244" t="s">
        <v>142</v>
      </c>
    </row>
    <row r="382" s="13" customFormat="1">
      <c r="A382" s="13"/>
      <c r="B382" s="235"/>
      <c r="C382" s="236"/>
      <c r="D382" s="228" t="s">
        <v>155</v>
      </c>
      <c r="E382" s="237" t="s">
        <v>46</v>
      </c>
      <c r="F382" s="238" t="s">
        <v>371</v>
      </c>
      <c r="G382" s="236"/>
      <c r="H382" s="237" t="s">
        <v>46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155</v>
      </c>
      <c r="AU382" s="244" t="s">
        <v>91</v>
      </c>
      <c r="AV382" s="13" t="s">
        <v>87</v>
      </c>
      <c r="AW382" s="13" t="s">
        <v>42</v>
      </c>
      <c r="AX382" s="13" t="s">
        <v>83</v>
      </c>
      <c r="AY382" s="244" t="s">
        <v>142</v>
      </c>
    </row>
    <row r="383" s="14" customFormat="1">
      <c r="A383" s="14"/>
      <c r="B383" s="245"/>
      <c r="C383" s="246"/>
      <c r="D383" s="228" t="s">
        <v>155</v>
      </c>
      <c r="E383" s="247" t="s">
        <v>46</v>
      </c>
      <c r="F383" s="248" t="s">
        <v>372</v>
      </c>
      <c r="G383" s="246"/>
      <c r="H383" s="249">
        <v>2.633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155</v>
      </c>
      <c r="AU383" s="255" t="s">
        <v>91</v>
      </c>
      <c r="AV383" s="14" t="s">
        <v>91</v>
      </c>
      <c r="AW383" s="14" t="s">
        <v>42</v>
      </c>
      <c r="AX383" s="14" t="s">
        <v>87</v>
      </c>
      <c r="AY383" s="255" t="s">
        <v>142</v>
      </c>
    </row>
    <row r="384" s="2" customFormat="1" ht="37.8" customHeight="1">
      <c r="A384" s="41"/>
      <c r="B384" s="42"/>
      <c r="C384" s="215" t="s">
        <v>373</v>
      </c>
      <c r="D384" s="215" t="s">
        <v>144</v>
      </c>
      <c r="E384" s="216" t="s">
        <v>374</v>
      </c>
      <c r="F384" s="217" t="s">
        <v>375</v>
      </c>
      <c r="G384" s="218" t="s">
        <v>147</v>
      </c>
      <c r="H384" s="219">
        <v>2.633</v>
      </c>
      <c r="I384" s="220"/>
      <c r="J384" s="221">
        <f>ROUND(I384*H384,2)</f>
        <v>0</v>
      </c>
      <c r="K384" s="217" t="s">
        <v>148</v>
      </c>
      <c r="L384" s="47"/>
      <c r="M384" s="222" t="s">
        <v>46</v>
      </c>
      <c r="N384" s="223" t="s">
        <v>54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149</v>
      </c>
      <c r="AT384" s="226" t="s">
        <v>144</v>
      </c>
      <c r="AU384" s="226" t="s">
        <v>91</v>
      </c>
      <c r="AY384" s="19" t="s">
        <v>142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87</v>
      </c>
      <c r="BK384" s="227">
        <f>ROUND(I384*H384,2)</f>
        <v>0</v>
      </c>
      <c r="BL384" s="19" t="s">
        <v>149</v>
      </c>
      <c r="BM384" s="226" t="s">
        <v>376</v>
      </c>
    </row>
    <row r="385" s="2" customFormat="1">
      <c r="A385" s="41"/>
      <c r="B385" s="42"/>
      <c r="C385" s="43"/>
      <c r="D385" s="228" t="s">
        <v>151</v>
      </c>
      <c r="E385" s="43"/>
      <c r="F385" s="229" t="s">
        <v>377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151</v>
      </c>
      <c r="AU385" s="19" t="s">
        <v>91</v>
      </c>
    </row>
    <row r="386" s="2" customFormat="1">
      <c r="A386" s="41"/>
      <c r="B386" s="42"/>
      <c r="C386" s="43"/>
      <c r="D386" s="233" t="s">
        <v>153</v>
      </c>
      <c r="E386" s="43"/>
      <c r="F386" s="234" t="s">
        <v>378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153</v>
      </c>
      <c r="AU386" s="19" t="s">
        <v>91</v>
      </c>
    </row>
    <row r="387" s="13" customFormat="1">
      <c r="A387" s="13"/>
      <c r="B387" s="235"/>
      <c r="C387" s="236"/>
      <c r="D387" s="228" t="s">
        <v>155</v>
      </c>
      <c r="E387" s="237" t="s">
        <v>46</v>
      </c>
      <c r="F387" s="238" t="s">
        <v>367</v>
      </c>
      <c r="G387" s="236"/>
      <c r="H387" s="237" t="s">
        <v>46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155</v>
      </c>
      <c r="AU387" s="244" t="s">
        <v>91</v>
      </c>
      <c r="AV387" s="13" t="s">
        <v>87</v>
      </c>
      <c r="AW387" s="13" t="s">
        <v>42</v>
      </c>
      <c r="AX387" s="13" t="s">
        <v>83</v>
      </c>
      <c r="AY387" s="244" t="s">
        <v>142</v>
      </c>
    </row>
    <row r="388" s="13" customFormat="1">
      <c r="A388" s="13"/>
      <c r="B388" s="235"/>
      <c r="C388" s="236"/>
      <c r="D388" s="228" t="s">
        <v>155</v>
      </c>
      <c r="E388" s="237" t="s">
        <v>46</v>
      </c>
      <c r="F388" s="238" t="s">
        <v>368</v>
      </c>
      <c r="G388" s="236"/>
      <c r="H388" s="237" t="s">
        <v>46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155</v>
      </c>
      <c r="AU388" s="244" t="s">
        <v>91</v>
      </c>
      <c r="AV388" s="13" t="s">
        <v>87</v>
      </c>
      <c r="AW388" s="13" t="s">
        <v>42</v>
      </c>
      <c r="AX388" s="13" t="s">
        <v>83</v>
      </c>
      <c r="AY388" s="244" t="s">
        <v>142</v>
      </c>
    </row>
    <row r="389" s="13" customFormat="1">
      <c r="A389" s="13"/>
      <c r="B389" s="235"/>
      <c r="C389" s="236"/>
      <c r="D389" s="228" t="s">
        <v>155</v>
      </c>
      <c r="E389" s="237" t="s">
        <v>46</v>
      </c>
      <c r="F389" s="238" t="s">
        <v>369</v>
      </c>
      <c r="G389" s="236"/>
      <c r="H389" s="237" t="s">
        <v>46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155</v>
      </c>
      <c r="AU389" s="244" t="s">
        <v>91</v>
      </c>
      <c r="AV389" s="13" t="s">
        <v>87</v>
      </c>
      <c r="AW389" s="13" t="s">
        <v>42</v>
      </c>
      <c r="AX389" s="13" t="s">
        <v>83</v>
      </c>
      <c r="AY389" s="244" t="s">
        <v>142</v>
      </c>
    </row>
    <row r="390" s="13" customFormat="1">
      <c r="A390" s="13"/>
      <c r="B390" s="235"/>
      <c r="C390" s="236"/>
      <c r="D390" s="228" t="s">
        <v>155</v>
      </c>
      <c r="E390" s="237" t="s">
        <v>46</v>
      </c>
      <c r="F390" s="238" t="s">
        <v>370</v>
      </c>
      <c r="G390" s="236"/>
      <c r="H390" s="237" t="s">
        <v>46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155</v>
      </c>
      <c r="AU390" s="244" t="s">
        <v>91</v>
      </c>
      <c r="AV390" s="13" t="s">
        <v>87</v>
      </c>
      <c r="AW390" s="13" t="s">
        <v>42</v>
      </c>
      <c r="AX390" s="13" t="s">
        <v>83</v>
      </c>
      <c r="AY390" s="244" t="s">
        <v>142</v>
      </c>
    </row>
    <row r="391" s="13" customFormat="1">
      <c r="A391" s="13"/>
      <c r="B391" s="235"/>
      <c r="C391" s="236"/>
      <c r="D391" s="228" t="s">
        <v>155</v>
      </c>
      <c r="E391" s="237" t="s">
        <v>46</v>
      </c>
      <c r="F391" s="238" t="s">
        <v>371</v>
      </c>
      <c r="G391" s="236"/>
      <c r="H391" s="237" t="s">
        <v>46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155</v>
      </c>
      <c r="AU391" s="244" t="s">
        <v>91</v>
      </c>
      <c r="AV391" s="13" t="s">
        <v>87</v>
      </c>
      <c r="AW391" s="13" t="s">
        <v>42</v>
      </c>
      <c r="AX391" s="13" t="s">
        <v>83</v>
      </c>
      <c r="AY391" s="244" t="s">
        <v>142</v>
      </c>
    </row>
    <row r="392" s="14" customFormat="1">
      <c r="A392" s="14"/>
      <c r="B392" s="245"/>
      <c r="C392" s="246"/>
      <c r="D392" s="228" t="s">
        <v>155</v>
      </c>
      <c r="E392" s="247" t="s">
        <v>46</v>
      </c>
      <c r="F392" s="248" t="s">
        <v>372</v>
      </c>
      <c r="G392" s="246"/>
      <c r="H392" s="249">
        <v>2.633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155</v>
      </c>
      <c r="AU392" s="255" t="s">
        <v>91</v>
      </c>
      <c r="AV392" s="14" t="s">
        <v>91</v>
      </c>
      <c r="AW392" s="14" t="s">
        <v>42</v>
      </c>
      <c r="AX392" s="14" t="s">
        <v>87</v>
      </c>
      <c r="AY392" s="255" t="s">
        <v>142</v>
      </c>
    </row>
    <row r="393" s="2" customFormat="1" ht="21.75" customHeight="1">
      <c r="A393" s="41"/>
      <c r="B393" s="42"/>
      <c r="C393" s="215" t="s">
        <v>379</v>
      </c>
      <c r="D393" s="215" t="s">
        <v>144</v>
      </c>
      <c r="E393" s="216" t="s">
        <v>380</v>
      </c>
      <c r="F393" s="217" t="s">
        <v>381</v>
      </c>
      <c r="G393" s="218" t="s">
        <v>180</v>
      </c>
      <c r="H393" s="219">
        <v>0.36899999999999999</v>
      </c>
      <c r="I393" s="220"/>
      <c r="J393" s="221">
        <f>ROUND(I393*H393,2)</f>
        <v>0</v>
      </c>
      <c r="K393" s="217" t="s">
        <v>148</v>
      </c>
      <c r="L393" s="47"/>
      <c r="M393" s="222" t="s">
        <v>46</v>
      </c>
      <c r="N393" s="223" t="s">
        <v>54</v>
      </c>
      <c r="O393" s="87"/>
      <c r="P393" s="224">
        <f>O393*H393</f>
        <v>0</v>
      </c>
      <c r="Q393" s="224">
        <v>1.05958</v>
      </c>
      <c r="R393" s="224">
        <f>Q393*H393</f>
        <v>0.39098501999999996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91</v>
      </c>
      <c r="AY393" s="19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87</v>
      </c>
      <c r="BK393" s="227">
        <f>ROUND(I393*H393,2)</f>
        <v>0</v>
      </c>
      <c r="BL393" s="19" t="s">
        <v>149</v>
      </c>
      <c r="BM393" s="226" t="s">
        <v>382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383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9" t="s">
        <v>151</v>
      </c>
      <c r="AU394" s="19" t="s">
        <v>91</v>
      </c>
    </row>
    <row r="395" s="2" customFormat="1">
      <c r="A395" s="41"/>
      <c r="B395" s="42"/>
      <c r="C395" s="43"/>
      <c r="D395" s="233" t="s">
        <v>153</v>
      </c>
      <c r="E395" s="43"/>
      <c r="F395" s="234" t="s">
        <v>384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153</v>
      </c>
      <c r="AU395" s="19" t="s">
        <v>91</v>
      </c>
    </row>
    <row r="396" s="13" customFormat="1">
      <c r="A396" s="13"/>
      <c r="B396" s="235"/>
      <c r="C396" s="236"/>
      <c r="D396" s="228" t="s">
        <v>155</v>
      </c>
      <c r="E396" s="237" t="s">
        <v>46</v>
      </c>
      <c r="F396" s="238" t="s">
        <v>385</v>
      </c>
      <c r="G396" s="236"/>
      <c r="H396" s="237" t="s">
        <v>46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155</v>
      </c>
      <c r="AU396" s="244" t="s">
        <v>91</v>
      </c>
      <c r="AV396" s="13" t="s">
        <v>87</v>
      </c>
      <c r="AW396" s="13" t="s">
        <v>42</v>
      </c>
      <c r="AX396" s="13" t="s">
        <v>83</v>
      </c>
      <c r="AY396" s="244" t="s">
        <v>142</v>
      </c>
    </row>
    <row r="397" s="14" customFormat="1">
      <c r="A397" s="14"/>
      <c r="B397" s="245"/>
      <c r="C397" s="246"/>
      <c r="D397" s="228" t="s">
        <v>155</v>
      </c>
      <c r="E397" s="247" t="s">
        <v>46</v>
      </c>
      <c r="F397" s="248" t="s">
        <v>386</v>
      </c>
      <c r="G397" s="246"/>
      <c r="H397" s="249">
        <v>0.36899999999999999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155</v>
      </c>
      <c r="AU397" s="255" t="s">
        <v>91</v>
      </c>
      <c r="AV397" s="14" t="s">
        <v>91</v>
      </c>
      <c r="AW397" s="14" t="s">
        <v>42</v>
      </c>
      <c r="AX397" s="14" t="s">
        <v>87</v>
      </c>
      <c r="AY397" s="255" t="s">
        <v>142</v>
      </c>
    </row>
    <row r="398" s="2" customFormat="1" ht="33" customHeight="1">
      <c r="A398" s="41"/>
      <c r="B398" s="42"/>
      <c r="C398" s="215" t="s">
        <v>387</v>
      </c>
      <c r="D398" s="215" t="s">
        <v>144</v>
      </c>
      <c r="E398" s="216" t="s">
        <v>388</v>
      </c>
      <c r="F398" s="217" t="s">
        <v>389</v>
      </c>
      <c r="G398" s="218" t="s">
        <v>180</v>
      </c>
      <c r="H398" s="219">
        <v>0.46999999999999997</v>
      </c>
      <c r="I398" s="220"/>
      <c r="J398" s="221">
        <f>ROUND(I398*H398,2)</f>
        <v>0</v>
      </c>
      <c r="K398" s="217" t="s">
        <v>148</v>
      </c>
      <c r="L398" s="47"/>
      <c r="M398" s="222" t="s">
        <v>46</v>
      </c>
      <c r="N398" s="223" t="s">
        <v>54</v>
      </c>
      <c r="O398" s="87"/>
      <c r="P398" s="224">
        <f>O398*H398</f>
        <v>0</v>
      </c>
      <c r="Q398" s="224">
        <v>0.044999999999999998</v>
      </c>
      <c r="R398" s="224">
        <f>Q398*H398</f>
        <v>0.021149999999999999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149</v>
      </c>
      <c r="AT398" s="226" t="s">
        <v>144</v>
      </c>
      <c r="AU398" s="226" t="s">
        <v>91</v>
      </c>
      <c r="AY398" s="19" t="s">
        <v>142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87</v>
      </c>
      <c r="BK398" s="227">
        <f>ROUND(I398*H398,2)</f>
        <v>0</v>
      </c>
      <c r="BL398" s="19" t="s">
        <v>149</v>
      </c>
      <c r="BM398" s="226" t="s">
        <v>390</v>
      </c>
    </row>
    <row r="399" s="2" customFormat="1">
      <c r="A399" s="41"/>
      <c r="B399" s="42"/>
      <c r="C399" s="43"/>
      <c r="D399" s="228" t="s">
        <v>151</v>
      </c>
      <c r="E399" s="43"/>
      <c r="F399" s="229" t="s">
        <v>391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151</v>
      </c>
      <c r="AU399" s="19" t="s">
        <v>91</v>
      </c>
    </row>
    <row r="400" s="2" customFormat="1">
      <c r="A400" s="41"/>
      <c r="B400" s="42"/>
      <c r="C400" s="43"/>
      <c r="D400" s="233" t="s">
        <v>153</v>
      </c>
      <c r="E400" s="43"/>
      <c r="F400" s="234" t="s">
        <v>392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153</v>
      </c>
      <c r="AU400" s="19" t="s">
        <v>91</v>
      </c>
    </row>
    <row r="401" s="2" customFormat="1">
      <c r="A401" s="41"/>
      <c r="B401" s="42"/>
      <c r="C401" s="43"/>
      <c r="D401" s="228" t="s">
        <v>184</v>
      </c>
      <c r="E401" s="43"/>
      <c r="F401" s="277" t="s">
        <v>393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184</v>
      </c>
      <c r="AU401" s="19" t="s">
        <v>91</v>
      </c>
    </row>
    <row r="402" s="13" customFormat="1">
      <c r="A402" s="13"/>
      <c r="B402" s="235"/>
      <c r="C402" s="236"/>
      <c r="D402" s="228" t="s">
        <v>155</v>
      </c>
      <c r="E402" s="237" t="s">
        <v>46</v>
      </c>
      <c r="F402" s="238" t="s">
        <v>394</v>
      </c>
      <c r="G402" s="236"/>
      <c r="H402" s="237" t="s">
        <v>46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155</v>
      </c>
      <c r="AU402" s="244" t="s">
        <v>91</v>
      </c>
      <c r="AV402" s="13" t="s">
        <v>87</v>
      </c>
      <c r="AW402" s="13" t="s">
        <v>42</v>
      </c>
      <c r="AX402" s="13" t="s">
        <v>83</v>
      </c>
      <c r="AY402" s="244" t="s">
        <v>142</v>
      </c>
    </row>
    <row r="403" s="14" customFormat="1">
      <c r="A403" s="14"/>
      <c r="B403" s="245"/>
      <c r="C403" s="246"/>
      <c r="D403" s="228" t="s">
        <v>155</v>
      </c>
      <c r="E403" s="247" t="s">
        <v>46</v>
      </c>
      <c r="F403" s="248" t="s">
        <v>395</v>
      </c>
      <c r="G403" s="246"/>
      <c r="H403" s="249">
        <v>0.46999999999999997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155</v>
      </c>
      <c r="AU403" s="255" t="s">
        <v>91</v>
      </c>
      <c r="AV403" s="14" t="s">
        <v>91</v>
      </c>
      <c r="AW403" s="14" t="s">
        <v>42</v>
      </c>
      <c r="AX403" s="14" t="s">
        <v>87</v>
      </c>
      <c r="AY403" s="255" t="s">
        <v>142</v>
      </c>
    </row>
    <row r="404" s="2" customFormat="1" ht="24.15" customHeight="1">
      <c r="A404" s="41"/>
      <c r="B404" s="42"/>
      <c r="C404" s="267" t="s">
        <v>396</v>
      </c>
      <c r="D404" s="267" t="s">
        <v>177</v>
      </c>
      <c r="E404" s="268" t="s">
        <v>397</v>
      </c>
      <c r="F404" s="269" t="s">
        <v>398</v>
      </c>
      <c r="G404" s="270" t="s">
        <v>180</v>
      </c>
      <c r="H404" s="271">
        <v>0.46999999999999997</v>
      </c>
      <c r="I404" s="272"/>
      <c r="J404" s="273">
        <f>ROUND(I404*H404,2)</f>
        <v>0</v>
      </c>
      <c r="K404" s="269" t="s">
        <v>148</v>
      </c>
      <c r="L404" s="274"/>
      <c r="M404" s="275" t="s">
        <v>46</v>
      </c>
      <c r="N404" s="276" t="s">
        <v>54</v>
      </c>
      <c r="O404" s="87"/>
      <c r="P404" s="224">
        <f>O404*H404</f>
        <v>0</v>
      </c>
      <c r="Q404" s="224">
        <v>1</v>
      </c>
      <c r="R404" s="224">
        <f>Q404*H404</f>
        <v>0.46999999999999997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181</v>
      </c>
      <c r="AT404" s="226" t="s">
        <v>177</v>
      </c>
      <c r="AU404" s="226" t="s">
        <v>91</v>
      </c>
      <c r="AY404" s="19" t="s">
        <v>142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87</v>
      </c>
      <c r="BK404" s="227">
        <f>ROUND(I404*H404,2)</f>
        <v>0</v>
      </c>
      <c r="BL404" s="19" t="s">
        <v>149</v>
      </c>
      <c r="BM404" s="226" t="s">
        <v>399</v>
      </c>
    </row>
    <row r="405" s="2" customFormat="1">
      <c r="A405" s="41"/>
      <c r="B405" s="42"/>
      <c r="C405" s="43"/>
      <c r="D405" s="228" t="s">
        <v>151</v>
      </c>
      <c r="E405" s="43"/>
      <c r="F405" s="229" t="s">
        <v>400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151</v>
      </c>
      <c r="AU405" s="19" t="s">
        <v>91</v>
      </c>
    </row>
    <row r="406" s="13" customFormat="1">
      <c r="A406" s="13"/>
      <c r="B406" s="235"/>
      <c r="C406" s="236"/>
      <c r="D406" s="228" t="s">
        <v>155</v>
      </c>
      <c r="E406" s="237" t="s">
        <v>46</v>
      </c>
      <c r="F406" s="238" t="s">
        <v>394</v>
      </c>
      <c r="G406" s="236"/>
      <c r="H406" s="237" t="s">
        <v>46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155</v>
      </c>
      <c r="AU406" s="244" t="s">
        <v>91</v>
      </c>
      <c r="AV406" s="13" t="s">
        <v>87</v>
      </c>
      <c r="AW406" s="13" t="s">
        <v>42</v>
      </c>
      <c r="AX406" s="13" t="s">
        <v>83</v>
      </c>
      <c r="AY406" s="244" t="s">
        <v>142</v>
      </c>
    </row>
    <row r="407" s="14" customFormat="1">
      <c r="A407" s="14"/>
      <c r="B407" s="245"/>
      <c r="C407" s="246"/>
      <c r="D407" s="228" t="s">
        <v>155</v>
      </c>
      <c r="E407" s="247" t="s">
        <v>46</v>
      </c>
      <c r="F407" s="248" t="s">
        <v>395</v>
      </c>
      <c r="G407" s="246"/>
      <c r="H407" s="249">
        <v>0.46999999999999997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155</v>
      </c>
      <c r="AU407" s="255" t="s">
        <v>91</v>
      </c>
      <c r="AV407" s="14" t="s">
        <v>91</v>
      </c>
      <c r="AW407" s="14" t="s">
        <v>42</v>
      </c>
      <c r="AX407" s="14" t="s">
        <v>87</v>
      </c>
      <c r="AY407" s="255" t="s">
        <v>142</v>
      </c>
    </row>
    <row r="408" s="2" customFormat="1" ht="24.15" customHeight="1">
      <c r="A408" s="41"/>
      <c r="B408" s="42"/>
      <c r="C408" s="215" t="s">
        <v>401</v>
      </c>
      <c r="D408" s="215" t="s">
        <v>144</v>
      </c>
      <c r="E408" s="216" t="s">
        <v>402</v>
      </c>
      <c r="F408" s="217" t="s">
        <v>403</v>
      </c>
      <c r="G408" s="218" t="s">
        <v>191</v>
      </c>
      <c r="H408" s="219">
        <v>16.515000000000001</v>
      </c>
      <c r="I408" s="220"/>
      <c r="J408" s="221">
        <f>ROUND(I408*H408,2)</f>
        <v>0</v>
      </c>
      <c r="K408" s="217" t="s">
        <v>148</v>
      </c>
      <c r="L408" s="47"/>
      <c r="M408" s="222" t="s">
        <v>46</v>
      </c>
      <c r="N408" s="223" t="s">
        <v>54</v>
      </c>
      <c r="O408" s="87"/>
      <c r="P408" s="224">
        <f>O408*H408</f>
        <v>0</v>
      </c>
      <c r="Q408" s="224">
        <v>0.01298</v>
      </c>
      <c r="R408" s="224">
        <f>Q408*H408</f>
        <v>0.21436470000000002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149</v>
      </c>
      <c r="AT408" s="226" t="s">
        <v>144</v>
      </c>
      <c r="AU408" s="226" t="s">
        <v>91</v>
      </c>
      <c r="AY408" s="19" t="s">
        <v>142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87</v>
      </c>
      <c r="BK408" s="227">
        <f>ROUND(I408*H408,2)</f>
        <v>0</v>
      </c>
      <c r="BL408" s="19" t="s">
        <v>149</v>
      </c>
      <c r="BM408" s="226" t="s">
        <v>404</v>
      </c>
    </row>
    <row r="409" s="2" customFormat="1">
      <c r="A409" s="41"/>
      <c r="B409" s="42"/>
      <c r="C409" s="43"/>
      <c r="D409" s="228" t="s">
        <v>151</v>
      </c>
      <c r="E409" s="43"/>
      <c r="F409" s="229" t="s">
        <v>405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151</v>
      </c>
      <c r="AU409" s="19" t="s">
        <v>91</v>
      </c>
    </row>
    <row r="410" s="2" customFormat="1">
      <c r="A410" s="41"/>
      <c r="B410" s="42"/>
      <c r="C410" s="43"/>
      <c r="D410" s="233" t="s">
        <v>153</v>
      </c>
      <c r="E410" s="43"/>
      <c r="F410" s="234" t="s">
        <v>406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153</v>
      </c>
      <c r="AU410" s="19" t="s">
        <v>91</v>
      </c>
    </row>
    <row r="411" s="13" customFormat="1">
      <c r="A411" s="13"/>
      <c r="B411" s="235"/>
      <c r="C411" s="236"/>
      <c r="D411" s="228" t="s">
        <v>155</v>
      </c>
      <c r="E411" s="237" t="s">
        <v>46</v>
      </c>
      <c r="F411" s="238" t="s">
        <v>407</v>
      </c>
      <c r="G411" s="236"/>
      <c r="H411" s="237" t="s">
        <v>46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155</v>
      </c>
      <c r="AU411" s="244" t="s">
        <v>91</v>
      </c>
      <c r="AV411" s="13" t="s">
        <v>87</v>
      </c>
      <c r="AW411" s="13" t="s">
        <v>42</v>
      </c>
      <c r="AX411" s="13" t="s">
        <v>83</v>
      </c>
      <c r="AY411" s="244" t="s">
        <v>142</v>
      </c>
    </row>
    <row r="412" s="13" customFormat="1">
      <c r="A412" s="13"/>
      <c r="B412" s="235"/>
      <c r="C412" s="236"/>
      <c r="D412" s="228" t="s">
        <v>155</v>
      </c>
      <c r="E412" s="237" t="s">
        <v>46</v>
      </c>
      <c r="F412" s="238" t="s">
        <v>369</v>
      </c>
      <c r="G412" s="236"/>
      <c r="H412" s="237" t="s">
        <v>46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155</v>
      </c>
      <c r="AU412" s="244" t="s">
        <v>91</v>
      </c>
      <c r="AV412" s="13" t="s">
        <v>87</v>
      </c>
      <c r="AW412" s="13" t="s">
        <v>42</v>
      </c>
      <c r="AX412" s="13" t="s">
        <v>83</v>
      </c>
      <c r="AY412" s="244" t="s">
        <v>142</v>
      </c>
    </row>
    <row r="413" s="13" customFormat="1">
      <c r="A413" s="13"/>
      <c r="B413" s="235"/>
      <c r="C413" s="236"/>
      <c r="D413" s="228" t="s">
        <v>155</v>
      </c>
      <c r="E413" s="237" t="s">
        <v>46</v>
      </c>
      <c r="F413" s="238" t="s">
        <v>370</v>
      </c>
      <c r="G413" s="236"/>
      <c r="H413" s="237" t="s">
        <v>46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155</v>
      </c>
      <c r="AU413" s="244" t="s">
        <v>91</v>
      </c>
      <c r="AV413" s="13" t="s">
        <v>87</v>
      </c>
      <c r="AW413" s="13" t="s">
        <v>42</v>
      </c>
      <c r="AX413" s="13" t="s">
        <v>83</v>
      </c>
      <c r="AY413" s="244" t="s">
        <v>142</v>
      </c>
    </row>
    <row r="414" s="13" customFormat="1">
      <c r="A414" s="13"/>
      <c r="B414" s="235"/>
      <c r="C414" s="236"/>
      <c r="D414" s="228" t="s">
        <v>155</v>
      </c>
      <c r="E414" s="237" t="s">
        <v>46</v>
      </c>
      <c r="F414" s="238" t="s">
        <v>371</v>
      </c>
      <c r="G414" s="236"/>
      <c r="H414" s="237" t="s">
        <v>46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155</v>
      </c>
      <c r="AU414" s="244" t="s">
        <v>91</v>
      </c>
      <c r="AV414" s="13" t="s">
        <v>87</v>
      </c>
      <c r="AW414" s="13" t="s">
        <v>42</v>
      </c>
      <c r="AX414" s="13" t="s">
        <v>83</v>
      </c>
      <c r="AY414" s="244" t="s">
        <v>142</v>
      </c>
    </row>
    <row r="415" s="14" customFormat="1">
      <c r="A415" s="14"/>
      <c r="B415" s="245"/>
      <c r="C415" s="246"/>
      <c r="D415" s="228" t="s">
        <v>155</v>
      </c>
      <c r="E415" s="247" t="s">
        <v>46</v>
      </c>
      <c r="F415" s="248" t="s">
        <v>408</v>
      </c>
      <c r="G415" s="246"/>
      <c r="H415" s="249">
        <v>16.515000000000001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155</v>
      </c>
      <c r="AU415" s="255" t="s">
        <v>91</v>
      </c>
      <c r="AV415" s="14" t="s">
        <v>91</v>
      </c>
      <c r="AW415" s="14" t="s">
        <v>42</v>
      </c>
      <c r="AX415" s="14" t="s">
        <v>87</v>
      </c>
      <c r="AY415" s="255" t="s">
        <v>142</v>
      </c>
    </row>
    <row r="416" s="2" customFormat="1" ht="24.15" customHeight="1">
      <c r="A416" s="41"/>
      <c r="B416" s="42"/>
      <c r="C416" s="215" t="s">
        <v>409</v>
      </c>
      <c r="D416" s="215" t="s">
        <v>144</v>
      </c>
      <c r="E416" s="216" t="s">
        <v>410</v>
      </c>
      <c r="F416" s="217" t="s">
        <v>411</v>
      </c>
      <c r="G416" s="218" t="s">
        <v>191</v>
      </c>
      <c r="H416" s="219">
        <v>16.515000000000001</v>
      </c>
      <c r="I416" s="220"/>
      <c r="J416" s="221">
        <f>ROUND(I416*H416,2)</f>
        <v>0</v>
      </c>
      <c r="K416" s="217" t="s">
        <v>148</v>
      </c>
      <c r="L416" s="47"/>
      <c r="M416" s="222" t="s">
        <v>46</v>
      </c>
      <c r="N416" s="223" t="s">
        <v>54</v>
      </c>
      <c r="O416" s="87"/>
      <c r="P416" s="224">
        <f>O416*H416</f>
        <v>0</v>
      </c>
      <c r="Q416" s="224">
        <v>0.0011000000000000001</v>
      </c>
      <c r="R416" s="224">
        <f>Q416*H416</f>
        <v>0.018166500000000002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149</v>
      </c>
      <c r="AT416" s="226" t="s">
        <v>144</v>
      </c>
      <c r="AU416" s="226" t="s">
        <v>91</v>
      </c>
      <c r="AY416" s="19" t="s">
        <v>142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87</v>
      </c>
      <c r="BK416" s="227">
        <f>ROUND(I416*H416,2)</f>
        <v>0</v>
      </c>
      <c r="BL416" s="19" t="s">
        <v>149</v>
      </c>
      <c r="BM416" s="226" t="s">
        <v>412</v>
      </c>
    </row>
    <row r="417" s="2" customFormat="1">
      <c r="A417" s="41"/>
      <c r="B417" s="42"/>
      <c r="C417" s="43"/>
      <c r="D417" s="228" t="s">
        <v>151</v>
      </c>
      <c r="E417" s="43"/>
      <c r="F417" s="229" t="s">
        <v>413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151</v>
      </c>
      <c r="AU417" s="19" t="s">
        <v>91</v>
      </c>
    </row>
    <row r="418" s="2" customFormat="1">
      <c r="A418" s="41"/>
      <c r="B418" s="42"/>
      <c r="C418" s="43"/>
      <c r="D418" s="233" t="s">
        <v>153</v>
      </c>
      <c r="E418" s="43"/>
      <c r="F418" s="234" t="s">
        <v>414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9" t="s">
        <v>153</v>
      </c>
      <c r="AU418" s="19" t="s">
        <v>91</v>
      </c>
    </row>
    <row r="419" s="13" customFormat="1">
      <c r="A419" s="13"/>
      <c r="B419" s="235"/>
      <c r="C419" s="236"/>
      <c r="D419" s="228" t="s">
        <v>155</v>
      </c>
      <c r="E419" s="237" t="s">
        <v>46</v>
      </c>
      <c r="F419" s="238" t="s">
        <v>415</v>
      </c>
      <c r="G419" s="236"/>
      <c r="H419" s="237" t="s">
        <v>46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155</v>
      </c>
      <c r="AU419" s="244" t="s">
        <v>91</v>
      </c>
      <c r="AV419" s="13" t="s">
        <v>87</v>
      </c>
      <c r="AW419" s="13" t="s">
        <v>42</v>
      </c>
      <c r="AX419" s="13" t="s">
        <v>83</v>
      </c>
      <c r="AY419" s="244" t="s">
        <v>142</v>
      </c>
    </row>
    <row r="420" s="13" customFormat="1">
      <c r="A420" s="13"/>
      <c r="B420" s="235"/>
      <c r="C420" s="236"/>
      <c r="D420" s="228" t="s">
        <v>155</v>
      </c>
      <c r="E420" s="237" t="s">
        <v>46</v>
      </c>
      <c r="F420" s="238" t="s">
        <v>369</v>
      </c>
      <c r="G420" s="236"/>
      <c r="H420" s="237" t="s">
        <v>46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155</v>
      </c>
      <c r="AU420" s="244" t="s">
        <v>91</v>
      </c>
      <c r="AV420" s="13" t="s">
        <v>87</v>
      </c>
      <c r="AW420" s="13" t="s">
        <v>42</v>
      </c>
      <c r="AX420" s="13" t="s">
        <v>83</v>
      </c>
      <c r="AY420" s="244" t="s">
        <v>142</v>
      </c>
    </row>
    <row r="421" s="13" customFormat="1">
      <c r="A421" s="13"/>
      <c r="B421" s="235"/>
      <c r="C421" s="236"/>
      <c r="D421" s="228" t="s">
        <v>155</v>
      </c>
      <c r="E421" s="237" t="s">
        <v>46</v>
      </c>
      <c r="F421" s="238" t="s">
        <v>370</v>
      </c>
      <c r="G421" s="236"/>
      <c r="H421" s="237" t="s">
        <v>46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155</v>
      </c>
      <c r="AU421" s="244" t="s">
        <v>91</v>
      </c>
      <c r="AV421" s="13" t="s">
        <v>87</v>
      </c>
      <c r="AW421" s="13" t="s">
        <v>42</v>
      </c>
      <c r="AX421" s="13" t="s">
        <v>83</v>
      </c>
      <c r="AY421" s="244" t="s">
        <v>142</v>
      </c>
    </row>
    <row r="422" s="13" customFormat="1">
      <c r="A422" s="13"/>
      <c r="B422" s="235"/>
      <c r="C422" s="236"/>
      <c r="D422" s="228" t="s">
        <v>155</v>
      </c>
      <c r="E422" s="237" t="s">
        <v>46</v>
      </c>
      <c r="F422" s="238" t="s">
        <v>371</v>
      </c>
      <c r="G422" s="236"/>
      <c r="H422" s="237" t="s">
        <v>46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155</v>
      </c>
      <c r="AU422" s="244" t="s">
        <v>91</v>
      </c>
      <c r="AV422" s="13" t="s">
        <v>87</v>
      </c>
      <c r="AW422" s="13" t="s">
        <v>42</v>
      </c>
      <c r="AX422" s="13" t="s">
        <v>83</v>
      </c>
      <c r="AY422" s="244" t="s">
        <v>142</v>
      </c>
    </row>
    <row r="423" s="14" customFormat="1">
      <c r="A423" s="14"/>
      <c r="B423" s="245"/>
      <c r="C423" s="246"/>
      <c r="D423" s="228" t="s">
        <v>155</v>
      </c>
      <c r="E423" s="247" t="s">
        <v>46</v>
      </c>
      <c r="F423" s="248" t="s">
        <v>408</v>
      </c>
      <c r="G423" s="246"/>
      <c r="H423" s="249">
        <v>16.515000000000001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155</v>
      </c>
      <c r="AU423" s="255" t="s">
        <v>91</v>
      </c>
      <c r="AV423" s="14" t="s">
        <v>91</v>
      </c>
      <c r="AW423" s="14" t="s">
        <v>42</v>
      </c>
      <c r="AX423" s="14" t="s">
        <v>87</v>
      </c>
      <c r="AY423" s="255" t="s">
        <v>142</v>
      </c>
    </row>
    <row r="424" s="2" customFormat="1" ht="24.15" customHeight="1">
      <c r="A424" s="41"/>
      <c r="B424" s="42"/>
      <c r="C424" s="215" t="s">
        <v>416</v>
      </c>
      <c r="D424" s="215" t="s">
        <v>144</v>
      </c>
      <c r="E424" s="216" t="s">
        <v>417</v>
      </c>
      <c r="F424" s="217" t="s">
        <v>418</v>
      </c>
      <c r="G424" s="218" t="s">
        <v>208</v>
      </c>
      <c r="H424" s="219">
        <v>342.89999999999998</v>
      </c>
      <c r="I424" s="220"/>
      <c r="J424" s="221">
        <f>ROUND(I424*H424,2)</f>
        <v>0</v>
      </c>
      <c r="K424" s="217" t="s">
        <v>148</v>
      </c>
      <c r="L424" s="47"/>
      <c r="M424" s="222" t="s">
        <v>46</v>
      </c>
      <c r="N424" s="223" t="s">
        <v>54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149</v>
      </c>
      <c r="AT424" s="226" t="s">
        <v>144</v>
      </c>
      <c r="AU424" s="226" t="s">
        <v>91</v>
      </c>
      <c r="AY424" s="19" t="s">
        <v>142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87</v>
      </c>
      <c r="BK424" s="227">
        <f>ROUND(I424*H424,2)</f>
        <v>0</v>
      </c>
      <c r="BL424" s="19" t="s">
        <v>149</v>
      </c>
      <c r="BM424" s="226" t="s">
        <v>419</v>
      </c>
    </row>
    <row r="425" s="2" customFormat="1">
      <c r="A425" s="41"/>
      <c r="B425" s="42"/>
      <c r="C425" s="43"/>
      <c r="D425" s="228" t="s">
        <v>151</v>
      </c>
      <c r="E425" s="43"/>
      <c r="F425" s="229" t="s">
        <v>420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151</v>
      </c>
      <c r="AU425" s="19" t="s">
        <v>91</v>
      </c>
    </row>
    <row r="426" s="2" customFormat="1">
      <c r="A426" s="41"/>
      <c r="B426" s="42"/>
      <c r="C426" s="43"/>
      <c r="D426" s="233" t="s">
        <v>153</v>
      </c>
      <c r="E426" s="43"/>
      <c r="F426" s="234" t="s">
        <v>421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153</v>
      </c>
      <c r="AU426" s="19" t="s">
        <v>91</v>
      </c>
    </row>
    <row r="427" s="13" customFormat="1">
      <c r="A427" s="13"/>
      <c r="B427" s="235"/>
      <c r="C427" s="236"/>
      <c r="D427" s="228" t="s">
        <v>155</v>
      </c>
      <c r="E427" s="237" t="s">
        <v>46</v>
      </c>
      <c r="F427" s="238" t="s">
        <v>422</v>
      </c>
      <c r="G427" s="236"/>
      <c r="H427" s="237" t="s">
        <v>46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155</v>
      </c>
      <c r="AU427" s="244" t="s">
        <v>91</v>
      </c>
      <c r="AV427" s="13" t="s">
        <v>87</v>
      </c>
      <c r="AW427" s="13" t="s">
        <v>42</v>
      </c>
      <c r="AX427" s="13" t="s">
        <v>83</v>
      </c>
      <c r="AY427" s="244" t="s">
        <v>142</v>
      </c>
    </row>
    <row r="428" s="14" customFormat="1">
      <c r="A428" s="14"/>
      <c r="B428" s="245"/>
      <c r="C428" s="246"/>
      <c r="D428" s="228" t="s">
        <v>155</v>
      </c>
      <c r="E428" s="247" t="s">
        <v>46</v>
      </c>
      <c r="F428" s="248" t="s">
        <v>423</v>
      </c>
      <c r="G428" s="246"/>
      <c r="H428" s="249">
        <v>303.89999999999998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155</v>
      </c>
      <c r="AU428" s="255" t="s">
        <v>91</v>
      </c>
      <c r="AV428" s="14" t="s">
        <v>91</v>
      </c>
      <c r="AW428" s="14" t="s">
        <v>42</v>
      </c>
      <c r="AX428" s="14" t="s">
        <v>83</v>
      </c>
      <c r="AY428" s="255" t="s">
        <v>142</v>
      </c>
    </row>
    <row r="429" s="16" customFormat="1">
      <c r="A429" s="16"/>
      <c r="B429" s="278"/>
      <c r="C429" s="279"/>
      <c r="D429" s="228" t="s">
        <v>155</v>
      </c>
      <c r="E429" s="280" t="s">
        <v>46</v>
      </c>
      <c r="F429" s="281" t="s">
        <v>424</v>
      </c>
      <c r="G429" s="279"/>
      <c r="H429" s="282">
        <v>303.89999999999998</v>
      </c>
      <c r="I429" s="283"/>
      <c r="J429" s="279"/>
      <c r="K429" s="279"/>
      <c r="L429" s="284"/>
      <c r="M429" s="285"/>
      <c r="N429" s="286"/>
      <c r="O429" s="286"/>
      <c r="P429" s="286"/>
      <c r="Q429" s="286"/>
      <c r="R429" s="286"/>
      <c r="S429" s="286"/>
      <c r="T429" s="28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8" t="s">
        <v>155</v>
      </c>
      <c r="AU429" s="288" t="s">
        <v>91</v>
      </c>
      <c r="AV429" s="16" t="s">
        <v>100</v>
      </c>
      <c r="AW429" s="16" t="s">
        <v>42</v>
      </c>
      <c r="AX429" s="16" t="s">
        <v>83</v>
      </c>
      <c r="AY429" s="288" t="s">
        <v>142</v>
      </c>
    </row>
    <row r="430" s="13" customFormat="1">
      <c r="A430" s="13"/>
      <c r="B430" s="235"/>
      <c r="C430" s="236"/>
      <c r="D430" s="228" t="s">
        <v>155</v>
      </c>
      <c r="E430" s="237" t="s">
        <v>46</v>
      </c>
      <c r="F430" s="238" t="s">
        <v>425</v>
      </c>
      <c r="G430" s="236"/>
      <c r="H430" s="237" t="s">
        <v>46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155</v>
      </c>
      <c r="AU430" s="244" t="s">
        <v>91</v>
      </c>
      <c r="AV430" s="13" t="s">
        <v>87</v>
      </c>
      <c r="AW430" s="13" t="s">
        <v>42</v>
      </c>
      <c r="AX430" s="13" t="s">
        <v>83</v>
      </c>
      <c r="AY430" s="244" t="s">
        <v>142</v>
      </c>
    </row>
    <row r="431" s="13" customFormat="1">
      <c r="A431" s="13"/>
      <c r="B431" s="235"/>
      <c r="C431" s="236"/>
      <c r="D431" s="228" t="s">
        <v>155</v>
      </c>
      <c r="E431" s="237" t="s">
        <v>46</v>
      </c>
      <c r="F431" s="238" t="s">
        <v>426</v>
      </c>
      <c r="G431" s="236"/>
      <c r="H431" s="237" t="s">
        <v>46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155</v>
      </c>
      <c r="AU431" s="244" t="s">
        <v>91</v>
      </c>
      <c r="AV431" s="13" t="s">
        <v>87</v>
      </c>
      <c r="AW431" s="13" t="s">
        <v>42</v>
      </c>
      <c r="AX431" s="13" t="s">
        <v>83</v>
      </c>
      <c r="AY431" s="244" t="s">
        <v>142</v>
      </c>
    </row>
    <row r="432" s="13" customFormat="1">
      <c r="A432" s="13"/>
      <c r="B432" s="235"/>
      <c r="C432" s="236"/>
      <c r="D432" s="228" t="s">
        <v>155</v>
      </c>
      <c r="E432" s="237" t="s">
        <v>46</v>
      </c>
      <c r="F432" s="238" t="s">
        <v>427</v>
      </c>
      <c r="G432" s="236"/>
      <c r="H432" s="237" t="s">
        <v>46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155</v>
      </c>
      <c r="AU432" s="244" t="s">
        <v>91</v>
      </c>
      <c r="AV432" s="13" t="s">
        <v>87</v>
      </c>
      <c r="AW432" s="13" t="s">
        <v>42</v>
      </c>
      <c r="AX432" s="13" t="s">
        <v>83</v>
      </c>
      <c r="AY432" s="244" t="s">
        <v>142</v>
      </c>
    </row>
    <row r="433" s="13" customFormat="1">
      <c r="A433" s="13"/>
      <c r="B433" s="235"/>
      <c r="C433" s="236"/>
      <c r="D433" s="228" t="s">
        <v>155</v>
      </c>
      <c r="E433" s="237" t="s">
        <v>46</v>
      </c>
      <c r="F433" s="238" t="s">
        <v>428</v>
      </c>
      <c r="G433" s="236"/>
      <c r="H433" s="237" t="s">
        <v>46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155</v>
      </c>
      <c r="AU433" s="244" t="s">
        <v>91</v>
      </c>
      <c r="AV433" s="13" t="s">
        <v>87</v>
      </c>
      <c r="AW433" s="13" t="s">
        <v>42</v>
      </c>
      <c r="AX433" s="13" t="s">
        <v>83</v>
      </c>
      <c r="AY433" s="244" t="s">
        <v>142</v>
      </c>
    </row>
    <row r="434" s="13" customFormat="1">
      <c r="A434" s="13"/>
      <c r="B434" s="235"/>
      <c r="C434" s="236"/>
      <c r="D434" s="228" t="s">
        <v>155</v>
      </c>
      <c r="E434" s="237" t="s">
        <v>46</v>
      </c>
      <c r="F434" s="238" t="s">
        <v>429</v>
      </c>
      <c r="G434" s="236"/>
      <c r="H434" s="237" t="s">
        <v>46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155</v>
      </c>
      <c r="AU434" s="244" t="s">
        <v>91</v>
      </c>
      <c r="AV434" s="13" t="s">
        <v>87</v>
      </c>
      <c r="AW434" s="13" t="s">
        <v>42</v>
      </c>
      <c r="AX434" s="13" t="s">
        <v>83</v>
      </c>
      <c r="AY434" s="244" t="s">
        <v>142</v>
      </c>
    </row>
    <row r="435" s="13" customFormat="1">
      <c r="A435" s="13"/>
      <c r="B435" s="235"/>
      <c r="C435" s="236"/>
      <c r="D435" s="228" t="s">
        <v>155</v>
      </c>
      <c r="E435" s="237" t="s">
        <v>46</v>
      </c>
      <c r="F435" s="238" t="s">
        <v>430</v>
      </c>
      <c r="G435" s="236"/>
      <c r="H435" s="237" t="s">
        <v>46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155</v>
      </c>
      <c r="AU435" s="244" t="s">
        <v>91</v>
      </c>
      <c r="AV435" s="13" t="s">
        <v>87</v>
      </c>
      <c r="AW435" s="13" t="s">
        <v>42</v>
      </c>
      <c r="AX435" s="13" t="s">
        <v>83</v>
      </c>
      <c r="AY435" s="244" t="s">
        <v>142</v>
      </c>
    </row>
    <row r="436" s="13" customFormat="1">
      <c r="A436" s="13"/>
      <c r="B436" s="235"/>
      <c r="C436" s="236"/>
      <c r="D436" s="228" t="s">
        <v>155</v>
      </c>
      <c r="E436" s="237" t="s">
        <v>46</v>
      </c>
      <c r="F436" s="238" t="s">
        <v>431</v>
      </c>
      <c r="G436" s="236"/>
      <c r="H436" s="237" t="s">
        <v>46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155</v>
      </c>
      <c r="AU436" s="244" t="s">
        <v>91</v>
      </c>
      <c r="AV436" s="13" t="s">
        <v>87</v>
      </c>
      <c r="AW436" s="13" t="s">
        <v>42</v>
      </c>
      <c r="AX436" s="13" t="s">
        <v>83</v>
      </c>
      <c r="AY436" s="244" t="s">
        <v>142</v>
      </c>
    </row>
    <row r="437" s="13" customFormat="1">
      <c r="A437" s="13"/>
      <c r="B437" s="235"/>
      <c r="C437" s="236"/>
      <c r="D437" s="228" t="s">
        <v>155</v>
      </c>
      <c r="E437" s="237" t="s">
        <v>46</v>
      </c>
      <c r="F437" s="238" t="s">
        <v>432</v>
      </c>
      <c r="G437" s="236"/>
      <c r="H437" s="237" t="s">
        <v>46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155</v>
      </c>
      <c r="AU437" s="244" t="s">
        <v>91</v>
      </c>
      <c r="AV437" s="13" t="s">
        <v>87</v>
      </c>
      <c r="AW437" s="13" t="s">
        <v>42</v>
      </c>
      <c r="AX437" s="13" t="s">
        <v>83</v>
      </c>
      <c r="AY437" s="244" t="s">
        <v>142</v>
      </c>
    </row>
    <row r="438" s="13" customFormat="1">
      <c r="A438" s="13"/>
      <c r="B438" s="235"/>
      <c r="C438" s="236"/>
      <c r="D438" s="228" t="s">
        <v>155</v>
      </c>
      <c r="E438" s="237" t="s">
        <v>46</v>
      </c>
      <c r="F438" s="238" t="s">
        <v>433</v>
      </c>
      <c r="G438" s="236"/>
      <c r="H438" s="237" t="s">
        <v>46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155</v>
      </c>
      <c r="AU438" s="244" t="s">
        <v>91</v>
      </c>
      <c r="AV438" s="13" t="s">
        <v>87</v>
      </c>
      <c r="AW438" s="13" t="s">
        <v>42</v>
      </c>
      <c r="AX438" s="13" t="s">
        <v>83</v>
      </c>
      <c r="AY438" s="244" t="s">
        <v>142</v>
      </c>
    </row>
    <row r="439" s="13" customFormat="1">
      <c r="A439" s="13"/>
      <c r="B439" s="235"/>
      <c r="C439" s="236"/>
      <c r="D439" s="228" t="s">
        <v>155</v>
      </c>
      <c r="E439" s="237" t="s">
        <v>46</v>
      </c>
      <c r="F439" s="238" t="s">
        <v>434</v>
      </c>
      <c r="G439" s="236"/>
      <c r="H439" s="237" t="s">
        <v>46</v>
      </c>
      <c r="I439" s="239"/>
      <c r="J439" s="236"/>
      <c r="K439" s="236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155</v>
      </c>
      <c r="AU439" s="244" t="s">
        <v>91</v>
      </c>
      <c r="AV439" s="13" t="s">
        <v>87</v>
      </c>
      <c r="AW439" s="13" t="s">
        <v>42</v>
      </c>
      <c r="AX439" s="13" t="s">
        <v>83</v>
      </c>
      <c r="AY439" s="244" t="s">
        <v>142</v>
      </c>
    </row>
    <row r="440" s="14" customFormat="1">
      <c r="A440" s="14"/>
      <c r="B440" s="245"/>
      <c r="C440" s="246"/>
      <c r="D440" s="228" t="s">
        <v>155</v>
      </c>
      <c r="E440" s="247" t="s">
        <v>46</v>
      </c>
      <c r="F440" s="248" t="s">
        <v>435</v>
      </c>
      <c r="G440" s="246"/>
      <c r="H440" s="249">
        <v>39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155</v>
      </c>
      <c r="AU440" s="255" t="s">
        <v>91</v>
      </c>
      <c r="AV440" s="14" t="s">
        <v>91</v>
      </c>
      <c r="AW440" s="14" t="s">
        <v>42</v>
      </c>
      <c r="AX440" s="14" t="s">
        <v>83</v>
      </c>
      <c r="AY440" s="255" t="s">
        <v>142</v>
      </c>
    </row>
    <row r="441" s="16" customFormat="1">
      <c r="A441" s="16"/>
      <c r="B441" s="278"/>
      <c r="C441" s="279"/>
      <c r="D441" s="228" t="s">
        <v>155</v>
      </c>
      <c r="E441" s="280" t="s">
        <v>46</v>
      </c>
      <c r="F441" s="281" t="s">
        <v>424</v>
      </c>
      <c r="G441" s="279"/>
      <c r="H441" s="282">
        <v>39</v>
      </c>
      <c r="I441" s="283"/>
      <c r="J441" s="279"/>
      <c r="K441" s="279"/>
      <c r="L441" s="284"/>
      <c r="M441" s="285"/>
      <c r="N441" s="286"/>
      <c r="O441" s="286"/>
      <c r="P441" s="286"/>
      <c r="Q441" s="286"/>
      <c r="R441" s="286"/>
      <c r="S441" s="286"/>
      <c r="T441" s="287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88" t="s">
        <v>155</v>
      </c>
      <c r="AU441" s="288" t="s">
        <v>91</v>
      </c>
      <c r="AV441" s="16" t="s">
        <v>100</v>
      </c>
      <c r="AW441" s="16" t="s">
        <v>42</v>
      </c>
      <c r="AX441" s="16" t="s">
        <v>83</v>
      </c>
      <c r="AY441" s="288" t="s">
        <v>142</v>
      </c>
    </row>
    <row r="442" s="15" customFormat="1">
      <c r="A442" s="15"/>
      <c r="B442" s="256"/>
      <c r="C442" s="257"/>
      <c r="D442" s="228" t="s">
        <v>155</v>
      </c>
      <c r="E442" s="258" t="s">
        <v>46</v>
      </c>
      <c r="F442" s="259" t="s">
        <v>176</v>
      </c>
      <c r="G442" s="257"/>
      <c r="H442" s="260">
        <v>342.89999999999998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155</v>
      </c>
      <c r="AU442" s="266" t="s">
        <v>91</v>
      </c>
      <c r="AV442" s="15" t="s">
        <v>149</v>
      </c>
      <c r="AW442" s="15" t="s">
        <v>42</v>
      </c>
      <c r="AX442" s="15" t="s">
        <v>87</v>
      </c>
      <c r="AY442" s="266" t="s">
        <v>142</v>
      </c>
    </row>
    <row r="443" s="2" customFormat="1" ht="24.15" customHeight="1">
      <c r="A443" s="41"/>
      <c r="B443" s="42"/>
      <c r="C443" s="215" t="s">
        <v>436</v>
      </c>
      <c r="D443" s="215" t="s">
        <v>144</v>
      </c>
      <c r="E443" s="216" t="s">
        <v>437</v>
      </c>
      <c r="F443" s="217" t="s">
        <v>438</v>
      </c>
      <c r="G443" s="218" t="s">
        <v>208</v>
      </c>
      <c r="H443" s="219">
        <v>342.89999999999998</v>
      </c>
      <c r="I443" s="220"/>
      <c r="J443" s="221">
        <f>ROUND(I443*H443,2)</f>
        <v>0</v>
      </c>
      <c r="K443" s="217" t="s">
        <v>148</v>
      </c>
      <c r="L443" s="47"/>
      <c r="M443" s="222" t="s">
        <v>46</v>
      </c>
      <c r="N443" s="223" t="s">
        <v>54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91</v>
      </c>
      <c r="AY443" s="19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87</v>
      </c>
      <c r="BK443" s="227">
        <f>ROUND(I443*H443,2)</f>
        <v>0</v>
      </c>
      <c r="BL443" s="19" t="s">
        <v>149</v>
      </c>
      <c r="BM443" s="226" t="s">
        <v>439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440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19" t="s">
        <v>151</v>
      </c>
      <c r="AU444" s="19" t="s">
        <v>91</v>
      </c>
    </row>
    <row r="445" s="2" customFormat="1">
      <c r="A445" s="41"/>
      <c r="B445" s="42"/>
      <c r="C445" s="43"/>
      <c r="D445" s="233" t="s">
        <v>153</v>
      </c>
      <c r="E445" s="43"/>
      <c r="F445" s="234" t="s">
        <v>441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153</v>
      </c>
      <c r="AU445" s="19" t="s">
        <v>91</v>
      </c>
    </row>
    <row r="446" s="13" customFormat="1">
      <c r="A446" s="13"/>
      <c r="B446" s="235"/>
      <c r="C446" s="236"/>
      <c r="D446" s="228" t="s">
        <v>155</v>
      </c>
      <c r="E446" s="237" t="s">
        <v>46</v>
      </c>
      <c r="F446" s="238" t="s">
        <v>422</v>
      </c>
      <c r="G446" s="236"/>
      <c r="H446" s="237" t="s">
        <v>46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155</v>
      </c>
      <c r="AU446" s="244" t="s">
        <v>91</v>
      </c>
      <c r="AV446" s="13" t="s">
        <v>87</v>
      </c>
      <c r="AW446" s="13" t="s">
        <v>42</v>
      </c>
      <c r="AX446" s="13" t="s">
        <v>83</v>
      </c>
      <c r="AY446" s="244" t="s">
        <v>142</v>
      </c>
    </row>
    <row r="447" s="14" customFormat="1">
      <c r="A447" s="14"/>
      <c r="B447" s="245"/>
      <c r="C447" s="246"/>
      <c r="D447" s="228" t="s">
        <v>155</v>
      </c>
      <c r="E447" s="247" t="s">
        <v>46</v>
      </c>
      <c r="F447" s="248" t="s">
        <v>423</v>
      </c>
      <c r="G447" s="246"/>
      <c r="H447" s="249">
        <v>303.89999999999998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155</v>
      </c>
      <c r="AU447" s="255" t="s">
        <v>91</v>
      </c>
      <c r="AV447" s="14" t="s">
        <v>91</v>
      </c>
      <c r="AW447" s="14" t="s">
        <v>42</v>
      </c>
      <c r="AX447" s="14" t="s">
        <v>83</v>
      </c>
      <c r="AY447" s="255" t="s">
        <v>142</v>
      </c>
    </row>
    <row r="448" s="16" customFormat="1">
      <c r="A448" s="16"/>
      <c r="B448" s="278"/>
      <c r="C448" s="279"/>
      <c r="D448" s="228" t="s">
        <v>155</v>
      </c>
      <c r="E448" s="280" t="s">
        <v>46</v>
      </c>
      <c r="F448" s="281" t="s">
        <v>424</v>
      </c>
      <c r="G448" s="279"/>
      <c r="H448" s="282">
        <v>303.89999999999998</v>
      </c>
      <c r="I448" s="283"/>
      <c r="J448" s="279"/>
      <c r="K448" s="279"/>
      <c r="L448" s="284"/>
      <c r="M448" s="285"/>
      <c r="N448" s="286"/>
      <c r="O448" s="286"/>
      <c r="P448" s="286"/>
      <c r="Q448" s="286"/>
      <c r="R448" s="286"/>
      <c r="S448" s="286"/>
      <c r="T448" s="287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8" t="s">
        <v>155</v>
      </c>
      <c r="AU448" s="288" t="s">
        <v>91</v>
      </c>
      <c r="AV448" s="16" t="s">
        <v>100</v>
      </c>
      <c r="AW448" s="16" t="s">
        <v>42</v>
      </c>
      <c r="AX448" s="16" t="s">
        <v>83</v>
      </c>
      <c r="AY448" s="288" t="s">
        <v>142</v>
      </c>
    </row>
    <row r="449" s="13" customFormat="1">
      <c r="A449" s="13"/>
      <c r="B449" s="235"/>
      <c r="C449" s="236"/>
      <c r="D449" s="228" t="s">
        <v>155</v>
      </c>
      <c r="E449" s="237" t="s">
        <v>46</v>
      </c>
      <c r="F449" s="238" t="s">
        <v>425</v>
      </c>
      <c r="G449" s="236"/>
      <c r="H449" s="237" t="s">
        <v>46</v>
      </c>
      <c r="I449" s="239"/>
      <c r="J449" s="236"/>
      <c r="K449" s="236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155</v>
      </c>
      <c r="AU449" s="244" t="s">
        <v>91</v>
      </c>
      <c r="AV449" s="13" t="s">
        <v>87</v>
      </c>
      <c r="AW449" s="13" t="s">
        <v>42</v>
      </c>
      <c r="AX449" s="13" t="s">
        <v>83</v>
      </c>
      <c r="AY449" s="244" t="s">
        <v>142</v>
      </c>
    </row>
    <row r="450" s="13" customFormat="1">
      <c r="A450" s="13"/>
      <c r="B450" s="235"/>
      <c r="C450" s="236"/>
      <c r="D450" s="228" t="s">
        <v>155</v>
      </c>
      <c r="E450" s="237" t="s">
        <v>46</v>
      </c>
      <c r="F450" s="238" t="s">
        <v>426</v>
      </c>
      <c r="G450" s="236"/>
      <c r="H450" s="237" t="s">
        <v>46</v>
      </c>
      <c r="I450" s="239"/>
      <c r="J450" s="236"/>
      <c r="K450" s="236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155</v>
      </c>
      <c r="AU450" s="244" t="s">
        <v>91</v>
      </c>
      <c r="AV450" s="13" t="s">
        <v>87</v>
      </c>
      <c r="AW450" s="13" t="s">
        <v>42</v>
      </c>
      <c r="AX450" s="13" t="s">
        <v>83</v>
      </c>
      <c r="AY450" s="244" t="s">
        <v>142</v>
      </c>
    </row>
    <row r="451" s="13" customFormat="1">
      <c r="A451" s="13"/>
      <c r="B451" s="235"/>
      <c r="C451" s="236"/>
      <c r="D451" s="228" t="s">
        <v>155</v>
      </c>
      <c r="E451" s="237" t="s">
        <v>46</v>
      </c>
      <c r="F451" s="238" t="s">
        <v>427</v>
      </c>
      <c r="G451" s="236"/>
      <c r="H451" s="237" t="s">
        <v>46</v>
      </c>
      <c r="I451" s="239"/>
      <c r="J451" s="236"/>
      <c r="K451" s="236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155</v>
      </c>
      <c r="AU451" s="244" t="s">
        <v>91</v>
      </c>
      <c r="AV451" s="13" t="s">
        <v>87</v>
      </c>
      <c r="AW451" s="13" t="s">
        <v>42</v>
      </c>
      <c r="AX451" s="13" t="s">
        <v>83</v>
      </c>
      <c r="AY451" s="244" t="s">
        <v>142</v>
      </c>
    </row>
    <row r="452" s="13" customFormat="1">
      <c r="A452" s="13"/>
      <c r="B452" s="235"/>
      <c r="C452" s="236"/>
      <c r="D452" s="228" t="s">
        <v>155</v>
      </c>
      <c r="E452" s="237" t="s">
        <v>46</v>
      </c>
      <c r="F452" s="238" t="s">
        <v>428</v>
      </c>
      <c r="G452" s="236"/>
      <c r="H452" s="237" t="s">
        <v>46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155</v>
      </c>
      <c r="AU452" s="244" t="s">
        <v>91</v>
      </c>
      <c r="AV452" s="13" t="s">
        <v>87</v>
      </c>
      <c r="AW452" s="13" t="s">
        <v>42</v>
      </c>
      <c r="AX452" s="13" t="s">
        <v>83</v>
      </c>
      <c r="AY452" s="244" t="s">
        <v>142</v>
      </c>
    </row>
    <row r="453" s="13" customFormat="1">
      <c r="A453" s="13"/>
      <c r="B453" s="235"/>
      <c r="C453" s="236"/>
      <c r="D453" s="228" t="s">
        <v>155</v>
      </c>
      <c r="E453" s="237" t="s">
        <v>46</v>
      </c>
      <c r="F453" s="238" t="s">
        <v>429</v>
      </c>
      <c r="G453" s="236"/>
      <c r="H453" s="237" t="s">
        <v>46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155</v>
      </c>
      <c r="AU453" s="244" t="s">
        <v>91</v>
      </c>
      <c r="AV453" s="13" t="s">
        <v>87</v>
      </c>
      <c r="AW453" s="13" t="s">
        <v>42</v>
      </c>
      <c r="AX453" s="13" t="s">
        <v>83</v>
      </c>
      <c r="AY453" s="244" t="s">
        <v>142</v>
      </c>
    </row>
    <row r="454" s="13" customFormat="1">
      <c r="A454" s="13"/>
      <c r="B454" s="235"/>
      <c r="C454" s="236"/>
      <c r="D454" s="228" t="s">
        <v>155</v>
      </c>
      <c r="E454" s="237" t="s">
        <v>46</v>
      </c>
      <c r="F454" s="238" t="s">
        <v>430</v>
      </c>
      <c r="G454" s="236"/>
      <c r="H454" s="237" t="s">
        <v>46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155</v>
      </c>
      <c r="AU454" s="244" t="s">
        <v>91</v>
      </c>
      <c r="AV454" s="13" t="s">
        <v>87</v>
      </c>
      <c r="AW454" s="13" t="s">
        <v>42</v>
      </c>
      <c r="AX454" s="13" t="s">
        <v>83</v>
      </c>
      <c r="AY454" s="244" t="s">
        <v>142</v>
      </c>
    </row>
    <row r="455" s="13" customFormat="1">
      <c r="A455" s="13"/>
      <c r="B455" s="235"/>
      <c r="C455" s="236"/>
      <c r="D455" s="228" t="s">
        <v>155</v>
      </c>
      <c r="E455" s="237" t="s">
        <v>46</v>
      </c>
      <c r="F455" s="238" t="s">
        <v>431</v>
      </c>
      <c r="G455" s="236"/>
      <c r="H455" s="237" t="s">
        <v>46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155</v>
      </c>
      <c r="AU455" s="244" t="s">
        <v>91</v>
      </c>
      <c r="AV455" s="13" t="s">
        <v>87</v>
      </c>
      <c r="AW455" s="13" t="s">
        <v>42</v>
      </c>
      <c r="AX455" s="13" t="s">
        <v>83</v>
      </c>
      <c r="AY455" s="244" t="s">
        <v>142</v>
      </c>
    </row>
    <row r="456" s="13" customFormat="1">
      <c r="A456" s="13"/>
      <c r="B456" s="235"/>
      <c r="C456" s="236"/>
      <c r="D456" s="228" t="s">
        <v>155</v>
      </c>
      <c r="E456" s="237" t="s">
        <v>46</v>
      </c>
      <c r="F456" s="238" t="s">
        <v>432</v>
      </c>
      <c r="G456" s="236"/>
      <c r="H456" s="237" t="s">
        <v>46</v>
      </c>
      <c r="I456" s="239"/>
      <c r="J456" s="236"/>
      <c r="K456" s="236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155</v>
      </c>
      <c r="AU456" s="244" t="s">
        <v>91</v>
      </c>
      <c r="AV456" s="13" t="s">
        <v>87</v>
      </c>
      <c r="AW456" s="13" t="s">
        <v>42</v>
      </c>
      <c r="AX456" s="13" t="s">
        <v>83</v>
      </c>
      <c r="AY456" s="244" t="s">
        <v>142</v>
      </c>
    </row>
    <row r="457" s="13" customFormat="1">
      <c r="A457" s="13"/>
      <c r="B457" s="235"/>
      <c r="C457" s="236"/>
      <c r="D457" s="228" t="s">
        <v>155</v>
      </c>
      <c r="E457" s="237" t="s">
        <v>46</v>
      </c>
      <c r="F457" s="238" t="s">
        <v>433</v>
      </c>
      <c r="G457" s="236"/>
      <c r="H457" s="237" t="s">
        <v>46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155</v>
      </c>
      <c r="AU457" s="244" t="s">
        <v>91</v>
      </c>
      <c r="AV457" s="13" t="s">
        <v>87</v>
      </c>
      <c r="AW457" s="13" t="s">
        <v>42</v>
      </c>
      <c r="AX457" s="13" t="s">
        <v>83</v>
      </c>
      <c r="AY457" s="244" t="s">
        <v>142</v>
      </c>
    </row>
    <row r="458" s="13" customFormat="1">
      <c r="A458" s="13"/>
      <c r="B458" s="235"/>
      <c r="C458" s="236"/>
      <c r="D458" s="228" t="s">
        <v>155</v>
      </c>
      <c r="E458" s="237" t="s">
        <v>46</v>
      </c>
      <c r="F458" s="238" t="s">
        <v>434</v>
      </c>
      <c r="G458" s="236"/>
      <c r="H458" s="237" t="s">
        <v>46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155</v>
      </c>
      <c r="AU458" s="244" t="s">
        <v>91</v>
      </c>
      <c r="AV458" s="13" t="s">
        <v>87</v>
      </c>
      <c r="AW458" s="13" t="s">
        <v>42</v>
      </c>
      <c r="AX458" s="13" t="s">
        <v>83</v>
      </c>
      <c r="AY458" s="244" t="s">
        <v>142</v>
      </c>
    </row>
    <row r="459" s="14" customFormat="1">
      <c r="A459" s="14"/>
      <c r="B459" s="245"/>
      <c r="C459" s="246"/>
      <c r="D459" s="228" t="s">
        <v>155</v>
      </c>
      <c r="E459" s="247" t="s">
        <v>46</v>
      </c>
      <c r="F459" s="248" t="s">
        <v>435</v>
      </c>
      <c r="G459" s="246"/>
      <c r="H459" s="249">
        <v>39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155</v>
      </c>
      <c r="AU459" s="255" t="s">
        <v>91</v>
      </c>
      <c r="AV459" s="14" t="s">
        <v>91</v>
      </c>
      <c r="AW459" s="14" t="s">
        <v>42</v>
      </c>
      <c r="AX459" s="14" t="s">
        <v>83</v>
      </c>
      <c r="AY459" s="255" t="s">
        <v>142</v>
      </c>
    </row>
    <row r="460" s="16" customFormat="1">
      <c r="A460" s="16"/>
      <c r="B460" s="278"/>
      <c r="C460" s="279"/>
      <c r="D460" s="228" t="s">
        <v>155</v>
      </c>
      <c r="E460" s="280" t="s">
        <v>46</v>
      </c>
      <c r="F460" s="281" t="s">
        <v>424</v>
      </c>
      <c r="G460" s="279"/>
      <c r="H460" s="282">
        <v>39</v>
      </c>
      <c r="I460" s="283"/>
      <c r="J460" s="279"/>
      <c r="K460" s="279"/>
      <c r="L460" s="284"/>
      <c r="M460" s="285"/>
      <c r="N460" s="286"/>
      <c r="O460" s="286"/>
      <c r="P460" s="286"/>
      <c r="Q460" s="286"/>
      <c r="R460" s="286"/>
      <c r="S460" s="286"/>
      <c r="T460" s="287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8" t="s">
        <v>155</v>
      </c>
      <c r="AU460" s="288" t="s">
        <v>91</v>
      </c>
      <c r="AV460" s="16" t="s">
        <v>100</v>
      </c>
      <c r="AW460" s="16" t="s">
        <v>42</v>
      </c>
      <c r="AX460" s="16" t="s">
        <v>83</v>
      </c>
      <c r="AY460" s="288" t="s">
        <v>142</v>
      </c>
    </row>
    <row r="461" s="15" customFormat="1">
      <c r="A461" s="15"/>
      <c r="B461" s="256"/>
      <c r="C461" s="257"/>
      <c r="D461" s="228" t="s">
        <v>155</v>
      </c>
      <c r="E461" s="258" t="s">
        <v>46</v>
      </c>
      <c r="F461" s="259" t="s">
        <v>176</v>
      </c>
      <c r="G461" s="257"/>
      <c r="H461" s="260">
        <v>342.89999999999998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155</v>
      </c>
      <c r="AU461" s="266" t="s">
        <v>91</v>
      </c>
      <c r="AV461" s="15" t="s">
        <v>149</v>
      </c>
      <c r="AW461" s="15" t="s">
        <v>42</v>
      </c>
      <c r="AX461" s="15" t="s">
        <v>87</v>
      </c>
      <c r="AY461" s="266" t="s">
        <v>142</v>
      </c>
    </row>
    <row r="462" s="2" customFormat="1" ht="21.75" customHeight="1">
      <c r="A462" s="41"/>
      <c r="B462" s="42"/>
      <c r="C462" s="267" t="s">
        <v>442</v>
      </c>
      <c r="D462" s="267" t="s">
        <v>177</v>
      </c>
      <c r="E462" s="268" t="s">
        <v>443</v>
      </c>
      <c r="F462" s="269" t="s">
        <v>444</v>
      </c>
      <c r="G462" s="270" t="s">
        <v>208</v>
      </c>
      <c r="H462" s="271">
        <v>342.89999999999998</v>
      </c>
      <c r="I462" s="272"/>
      <c r="J462" s="273">
        <f>ROUND(I462*H462,2)</f>
        <v>0</v>
      </c>
      <c r="K462" s="269" t="s">
        <v>46</v>
      </c>
      <c r="L462" s="274"/>
      <c r="M462" s="275" t="s">
        <v>46</v>
      </c>
      <c r="N462" s="276" t="s">
        <v>54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181</v>
      </c>
      <c r="AT462" s="226" t="s">
        <v>177</v>
      </c>
      <c r="AU462" s="226" t="s">
        <v>91</v>
      </c>
      <c r="AY462" s="19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87</v>
      </c>
      <c r="BK462" s="227">
        <f>ROUND(I462*H462,2)</f>
        <v>0</v>
      </c>
      <c r="BL462" s="19" t="s">
        <v>149</v>
      </c>
      <c r="BM462" s="226" t="s">
        <v>445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446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9" t="s">
        <v>151</v>
      </c>
      <c r="AU463" s="19" t="s">
        <v>91</v>
      </c>
    </row>
    <row r="464" s="2" customFormat="1" ht="24.15" customHeight="1">
      <c r="A464" s="41"/>
      <c r="B464" s="42"/>
      <c r="C464" s="215" t="s">
        <v>447</v>
      </c>
      <c r="D464" s="215" t="s">
        <v>144</v>
      </c>
      <c r="E464" s="216" t="s">
        <v>448</v>
      </c>
      <c r="F464" s="217" t="s">
        <v>449</v>
      </c>
      <c r="G464" s="218" t="s">
        <v>191</v>
      </c>
      <c r="H464" s="219">
        <v>0.5</v>
      </c>
      <c r="I464" s="220"/>
      <c r="J464" s="221">
        <f>ROUND(I464*H464,2)</f>
        <v>0</v>
      </c>
      <c r="K464" s="217" t="s">
        <v>148</v>
      </c>
      <c r="L464" s="47"/>
      <c r="M464" s="222" t="s">
        <v>46</v>
      </c>
      <c r="N464" s="223" t="s">
        <v>54</v>
      </c>
      <c r="O464" s="87"/>
      <c r="P464" s="224">
        <f>O464*H464</f>
        <v>0</v>
      </c>
      <c r="Q464" s="224">
        <v>0.01453</v>
      </c>
      <c r="R464" s="224">
        <f>Q464*H464</f>
        <v>0.0072649999999999998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91</v>
      </c>
      <c r="AY464" s="19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87</v>
      </c>
      <c r="BK464" s="227">
        <f>ROUND(I464*H464,2)</f>
        <v>0</v>
      </c>
      <c r="BL464" s="19" t="s">
        <v>149</v>
      </c>
      <c r="BM464" s="226" t="s">
        <v>450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451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151</v>
      </c>
      <c r="AU465" s="19" t="s">
        <v>91</v>
      </c>
    </row>
    <row r="466" s="2" customFormat="1">
      <c r="A466" s="41"/>
      <c r="B466" s="42"/>
      <c r="C466" s="43"/>
      <c r="D466" s="233" t="s">
        <v>153</v>
      </c>
      <c r="E466" s="43"/>
      <c r="F466" s="234" t="s">
        <v>452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9" t="s">
        <v>153</v>
      </c>
      <c r="AU466" s="19" t="s">
        <v>91</v>
      </c>
    </row>
    <row r="467" s="13" customFormat="1">
      <c r="A467" s="13"/>
      <c r="B467" s="235"/>
      <c r="C467" s="236"/>
      <c r="D467" s="228" t="s">
        <v>155</v>
      </c>
      <c r="E467" s="237" t="s">
        <v>46</v>
      </c>
      <c r="F467" s="238" t="s">
        <v>453</v>
      </c>
      <c r="G467" s="236"/>
      <c r="H467" s="237" t="s">
        <v>46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155</v>
      </c>
      <c r="AU467" s="244" t="s">
        <v>91</v>
      </c>
      <c r="AV467" s="13" t="s">
        <v>87</v>
      </c>
      <c r="AW467" s="13" t="s">
        <v>42</v>
      </c>
      <c r="AX467" s="13" t="s">
        <v>83</v>
      </c>
      <c r="AY467" s="244" t="s">
        <v>142</v>
      </c>
    </row>
    <row r="468" s="13" customFormat="1">
      <c r="A468" s="13"/>
      <c r="B468" s="235"/>
      <c r="C468" s="236"/>
      <c r="D468" s="228" t="s">
        <v>155</v>
      </c>
      <c r="E468" s="237" t="s">
        <v>46</v>
      </c>
      <c r="F468" s="238" t="s">
        <v>454</v>
      </c>
      <c r="G468" s="236"/>
      <c r="H468" s="237" t="s">
        <v>46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155</v>
      </c>
      <c r="AU468" s="244" t="s">
        <v>91</v>
      </c>
      <c r="AV468" s="13" t="s">
        <v>87</v>
      </c>
      <c r="AW468" s="13" t="s">
        <v>42</v>
      </c>
      <c r="AX468" s="13" t="s">
        <v>83</v>
      </c>
      <c r="AY468" s="244" t="s">
        <v>142</v>
      </c>
    </row>
    <row r="469" s="13" customFormat="1">
      <c r="A469" s="13"/>
      <c r="B469" s="235"/>
      <c r="C469" s="236"/>
      <c r="D469" s="228" t="s">
        <v>155</v>
      </c>
      <c r="E469" s="237" t="s">
        <v>46</v>
      </c>
      <c r="F469" s="238" t="s">
        <v>455</v>
      </c>
      <c r="G469" s="236"/>
      <c r="H469" s="237" t="s">
        <v>46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155</v>
      </c>
      <c r="AU469" s="244" t="s">
        <v>91</v>
      </c>
      <c r="AV469" s="13" t="s">
        <v>87</v>
      </c>
      <c r="AW469" s="13" t="s">
        <v>42</v>
      </c>
      <c r="AX469" s="13" t="s">
        <v>83</v>
      </c>
      <c r="AY469" s="244" t="s">
        <v>142</v>
      </c>
    </row>
    <row r="470" s="14" customFormat="1">
      <c r="A470" s="14"/>
      <c r="B470" s="245"/>
      <c r="C470" s="246"/>
      <c r="D470" s="228" t="s">
        <v>155</v>
      </c>
      <c r="E470" s="247" t="s">
        <v>46</v>
      </c>
      <c r="F470" s="248" t="s">
        <v>456</v>
      </c>
      <c r="G470" s="246"/>
      <c r="H470" s="249">
        <v>0.5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155</v>
      </c>
      <c r="AU470" s="255" t="s">
        <v>91</v>
      </c>
      <c r="AV470" s="14" t="s">
        <v>91</v>
      </c>
      <c r="AW470" s="14" t="s">
        <v>42</v>
      </c>
      <c r="AX470" s="14" t="s">
        <v>87</v>
      </c>
      <c r="AY470" s="255" t="s">
        <v>142</v>
      </c>
    </row>
    <row r="471" s="2" customFormat="1" ht="24.15" customHeight="1">
      <c r="A471" s="41"/>
      <c r="B471" s="42"/>
      <c r="C471" s="215" t="s">
        <v>457</v>
      </c>
      <c r="D471" s="215" t="s">
        <v>144</v>
      </c>
      <c r="E471" s="216" t="s">
        <v>458</v>
      </c>
      <c r="F471" s="217" t="s">
        <v>459</v>
      </c>
      <c r="G471" s="218" t="s">
        <v>191</v>
      </c>
      <c r="H471" s="219">
        <v>1</v>
      </c>
      <c r="I471" s="220"/>
      <c r="J471" s="221">
        <f>ROUND(I471*H471,2)</f>
        <v>0</v>
      </c>
      <c r="K471" s="217" t="s">
        <v>148</v>
      </c>
      <c r="L471" s="47"/>
      <c r="M471" s="222" t="s">
        <v>46</v>
      </c>
      <c r="N471" s="223" t="s">
        <v>54</v>
      </c>
      <c r="O471" s="87"/>
      <c r="P471" s="224">
        <f>O471*H471</f>
        <v>0</v>
      </c>
      <c r="Q471" s="224">
        <v>0.015140000000000001</v>
      </c>
      <c r="R471" s="224">
        <f>Q471*H471</f>
        <v>0.015140000000000001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149</v>
      </c>
      <c r="AT471" s="226" t="s">
        <v>144</v>
      </c>
      <c r="AU471" s="226" t="s">
        <v>91</v>
      </c>
      <c r="AY471" s="19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87</v>
      </c>
      <c r="BK471" s="227">
        <f>ROUND(I471*H471,2)</f>
        <v>0</v>
      </c>
      <c r="BL471" s="19" t="s">
        <v>149</v>
      </c>
      <c r="BM471" s="226" t="s">
        <v>460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461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19" t="s">
        <v>151</v>
      </c>
      <c r="AU472" s="19" t="s">
        <v>91</v>
      </c>
    </row>
    <row r="473" s="2" customFormat="1">
      <c r="A473" s="41"/>
      <c r="B473" s="42"/>
      <c r="C473" s="43"/>
      <c r="D473" s="233" t="s">
        <v>153</v>
      </c>
      <c r="E473" s="43"/>
      <c r="F473" s="234" t="s">
        <v>462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9" t="s">
        <v>153</v>
      </c>
      <c r="AU473" s="19" t="s">
        <v>91</v>
      </c>
    </row>
    <row r="474" s="13" customFormat="1">
      <c r="A474" s="13"/>
      <c r="B474" s="235"/>
      <c r="C474" s="236"/>
      <c r="D474" s="228" t="s">
        <v>155</v>
      </c>
      <c r="E474" s="237" t="s">
        <v>46</v>
      </c>
      <c r="F474" s="238" t="s">
        <v>453</v>
      </c>
      <c r="G474" s="236"/>
      <c r="H474" s="237" t="s">
        <v>46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155</v>
      </c>
      <c r="AU474" s="244" t="s">
        <v>91</v>
      </c>
      <c r="AV474" s="13" t="s">
        <v>87</v>
      </c>
      <c r="AW474" s="13" t="s">
        <v>42</v>
      </c>
      <c r="AX474" s="13" t="s">
        <v>83</v>
      </c>
      <c r="AY474" s="244" t="s">
        <v>142</v>
      </c>
    </row>
    <row r="475" s="13" customFormat="1">
      <c r="A475" s="13"/>
      <c r="B475" s="235"/>
      <c r="C475" s="236"/>
      <c r="D475" s="228" t="s">
        <v>155</v>
      </c>
      <c r="E475" s="237" t="s">
        <v>46</v>
      </c>
      <c r="F475" s="238" t="s">
        <v>454</v>
      </c>
      <c r="G475" s="236"/>
      <c r="H475" s="237" t="s">
        <v>46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155</v>
      </c>
      <c r="AU475" s="244" t="s">
        <v>91</v>
      </c>
      <c r="AV475" s="13" t="s">
        <v>87</v>
      </c>
      <c r="AW475" s="13" t="s">
        <v>42</v>
      </c>
      <c r="AX475" s="13" t="s">
        <v>83</v>
      </c>
      <c r="AY475" s="244" t="s">
        <v>142</v>
      </c>
    </row>
    <row r="476" s="13" customFormat="1">
      <c r="A476" s="13"/>
      <c r="B476" s="235"/>
      <c r="C476" s="236"/>
      <c r="D476" s="228" t="s">
        <v>155</v>
      </c>
      <c r="E476" s="237" t="s">
        <v>46</v>
      </c>
      <c r="F476" s="238" t="s">
        <v>455</v>
      </c>
      <c r="G476" s="236"/>
      <c r="H476" s="237" t="s">
        <v>46</v>
      </c>
      <c r="I476" s="239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155</v>
      </c>
      <c r="AU476" s="244" t="s">
        <v>91</v>
      </c>
      <c r="AV476" s="13" t="s">
        <v>87</v>
      </c>
      <c r="AW476" s="13" t="s">
        <v>42</v>
      </c>
      <c r="AX476" s="13" t="s">
        <v>83</v>
      </c>
      <c r="AY476" s="244" t="s">
        <v>142</v>
      </c>
    </row>
    <row r="477" s="14" customFormat="1">
      <c r="A477" s="14"/>
      <c r="B477" s="245"/>
      <c r="C477" s="246"/>
      <c r="D477" s="228" t="s">
        <v>155</v>
      </c>
      <c r="E477" s="247" t="s">
        <v>46</v>
      </c>
      <c r="F477" s="248" t="s">
        <v>463</v>
      </c>
      <c r="G477" s="246"/>
      <c r="H477" s="249">
        <v>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155</v>
      </c>
      <c r="AU477" s="255" t="s">
        <v>91</v>
      </c>
      <c r="AV477" s="14" t="s">
        <v>91</v>
      </c>
      <c r="AW477" s="14" t="s">
        <v>42</v>
      </c>
      <c r="AX477" s="14" t="s">
        <v>87</v>
      </c>
      <c r="AY477" s="255" t="s">
        <v>142</v>
      </c>
    </row>
    <row r="478" s="12" customFormat="1" ht="22.8" customHeight="1">
      <c r="A478" s="12"/>
      <c r="B478" s="199"/>
      <c r="C478" s="200"/>
      <c r="D478" s="201" t="s">
        <v>82</v>
      </c>
      <c r="E478" s="213" t="s">
        <v>188</v>
      </c>
      <c r="F478" s="213" t="s">
        <v>464</v>
      </c>
      <c r="G478" s="200"/>
      <c r="H478" s="200"/>
      <c r="I478" s="203"/>
      <c r="J478" s="214">
        <f>BK478</f>
        <v>0</v>
      </c>
      <c r="K478" s="200"/>
      <c r="L478" s="205"/>
      <c r="M478" s="206"/>
      <c r="N478" s="207"/>
      <c r="O478" s="207"/>
      <c r="P478" s="208">
        <f>SUM(P479:P517)</f>
        <v>0</v>
      </c>
      <c r="Q478" s="207"/>
      <c r="R478" s="208">
        <f>SUM(R479:R517)</f>
        <v>3.7799999999999998</v>
      </c>
      <c r="S478" s="207"/>
      <c r="T478" s="209">
        <f>SUM(T479:T517)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0" t="s">
        <v>87</v>
      </c>
      <c r="AT478" s="211" t="s">
        <v>82</v>
      </c>
      <c r="AU478" s="211" t="s">
        <v>87</v>
      </c>
      <c r="AY478" s="210" t="s">
        <v>142</v>
      </c>
      <c r="BK478" s="212">
        <f>SUM(BK479:BK517)</f>
        <v>0</v>
      </c>
    </row>
    <row r="479" s="2" customFormat="1" ht="21.75" customHeight="1">
      <c r="A479" s="41"/>
      <c r="B479" s="42"/>
      <c r="C479" s="215" t="s">
        <v>465</v>
      </c>
      <c r="D479" s="215" t="s">
        <v>144</v>
      </c>
      <c r="E479" s="216" t="s">
        <v>466</v>
      </c>
      <c r="F479" s="217" t="s">
        <v>467</v>
      </c>
      <c r="G479" s="218" t="s">
        <v>191</v>
      </c>
      <c r="H479" s="219">
        <v>26.821999999999999</v>
      </c>
      <c r="I479" s="220"/>
      <c r="J479" s="221">
        <f>ROUND(I479*H479,2)</f>
        <v>0</v>
      </c>
      <c r="K479" s="217" t="s">
        <v>148</v>
      </c>
      <c r="L479" s="47"/>
      <c r="M479" s="222" t="s">
        <v>46</v>
      </c>
      <c r="N479" s="223" t="s">
        <v>54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149</v>
      </c>
      <c r="AT479" s="226" t="s">
        <v>144</v>
      </c>
      <c r="AU479" s="226" t="s">
        <v>91</v>
      </c>
      <c r="AY479" s="19" t="s">
        <v>142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87</v>
      </c>
      <c r="BK479" s="227">
        <f>ROUND(I479*H479,2)</f>
        <v>0</v>
      </c>
      <c r="BL479" s="19" t="s">
        <v>149</v>
      </c>
      <c r="BM479" s="226" t="s">
        <v>468</v>
      </c>
    </row>
    <row r="480" s="2" customFormat="1">
      <c r="A480" s="41"/>
      <c r="B480" s="42"/>
      <c r="C480" s="43"/>
      <c r="D480" s="228" t="s">
        <v>151</v>
      </c>
      <c r="E480" s="43"/>
      <c r="F480" s="229" t="s">
        <v>469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19" t="s">
        <v>151</v>
      </c>
      <c r="AU480" s="19" t="s">
        <v>91</v>
      </c>
    </row>
    <row r="481" s="2" customFormat="1">
      <c r="A481" s="41"/>
      <c r="B481" s="42"/>
      <c r="C481" s="43"/>
      <c r="D481" s="233" t="s">
        <v>153</v>
      </c>
      <c r="E481" s="43"/>
      <c r="F481" s="234" t="s">
        <v>470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153</v>
      </c>
      <c r="AU481" s="19" t="s">
        <v>91</v>
      </c>
    </row>
    <row r="482" s="13" customFormat="1">
      <c r="A482" s="13"/>
      <c r="B482" s="235"/>
      <c r="C482" s="236"/>
      <c r="D482" s="228" t="s">
        <v>155</v>
      </c>
      <c r="E482" s="237" t="s">
        <v>46</v>
      </c>
      <c r="F482" s="238" t="s">
        <v>471</v>
      </c>
      <c r="G482" s="236"/>
      <c r="H482" s="237" t="s">
        <v>46</v>
      </c>
      <c r="I482" s="239"/>
      <c r="J482" s="236"/>
      <c r="K482" s="236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155</v>
      </c>
      <c r="AU482" s="244" t="s">
        <v>91</v>
      </c>
      <c r="AV482" s="13" t="s">
        <v>87</v>
      </c>
      <c r="AW482" s="13" t="s">
        <v>42</v>
      </c>
      <c r="AX482" s="13" t="s">
        <v>83</v>
      </c>
      <c r="AY482" s="244" t="s">
        <v>142</v>
      </c>
    </row>
    <row r="483" s="13" customFormat="1">
      <c r="A483" s="13"/>
      <c r="B483" s="235"/>
      <c r="C483" s="236"/>
      <c r="D483" s="228" t="s">
        <v>155</v>
      </c>
      <c r="E483" s="237" t="s">
        <v>46</v>
      </c>
      <c r="F483" s="238" t="s">
        <v>472</v>
      </c>
      <c r="G483" s="236"/>
      <c r="H483" s="237" t="s">
        <v>46</v>
      </c>
      <c r="I483" s="239"/>
      <c r="J483" s="236"/>
      <c r="K483" s="236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155</v>
      </c>
      <c r="AU483" s="244" t="s">
        <v>91</v>
      </c>
      <c r="AV483" s="13" t="s">
        <v>87</v>
      </c>
      <c r="AW483" s="13" t="s">
        <v>42</v>
      </c>
      <c r="AX483" s="13" t="s">
        <v>83</v>
      </c>
      <c r="AY483" s="244" t="s">
        <v>142</v>
      </c>
    </row>
    <row r="484" s="13" customFormat="1">
      <c r="A484" s="13"/>
      <c r="B484" s="235"/>
      <c r="C484" s="236"/>
      <c r="D484" s="228" t="s">
        <v>155</v>
      </c>
      <c r="E484" s="237" t="s">
        <v>46</v>
      </c>
      <c r="F484" s="238" t="s">
        <v>223</v>
      </c>
      <c r="G484" s="236"/>
      <c r="H484" s="237" t="s">
        <v>46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155</v>
      </c>
      <c r="AU484" s="244" t="s">
        <v>91</v>
      </c>
      <c r="AV484" s="13" t="s">
        <v>87</v>
      </c>
      <c r="AW484" s="13" t="s">
        <v>42</v>
      </c>
      <c r="AX484" s="13" t="s">
        <v>83</v>
      </c>
      <c r="AY484" s="244" t="s">
        <v>142</v>
      </c>
    </row>
    <row r="485" s="14" customFormat="1">
      <c r="A485" s="14"/>
      <c r="B485" s="245"/>
      <c r="C485" s="246"/>
      <c r="D485" s="228" t="s">
        <v>155</v>
      </c>
      <c r="E485" s="247" t="s">
        <v>46</v>
      </c>
      <c r="F485" s="248" t="s">
        <v>224</v>
      </c>
      <c r="G485" s="246"/>
      <c r="H485" s="249">
        <v>14.299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155</v>
      </c>
      <c r="AU485" s="255" t="s">
        <v>91</v>
      </c>
      <c r="AV485" s="14" t="s">
        <v>91</v>
      </c>
      <c r="AW485" s="14" t="s">
        <v>42</v>
      </c>
      <c r="AX485" s="14" t="s">
        <v>83</v>
      </c>
      <c r="AY485" s="255" t="s">
        <v>142</v>
      </c>
    </row>
    <row r="486" s="13" customFormat="1">
      <c r="A486" s="13"/>
      <c r="B486" s="235"/>
      <c r="C486" s="236"/>
      <c r="D486" s="228" t="s">
        <v>155</v>
      </c>
      <c r="E486" s="237" t="s">
        <v>46</v>
      </c>
      <c r="F486" s="238" t="s">
        <v>225</v>
      </c>
      <c r="G486" s="236"/>
      <c r="H486" s="237" t="s">
        <v>46</v>
      </c>
      <c r="I486" s="239"/>
      <c r="J486" s="236"/>
      <c r="K486" s="236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155</v>
      </c>
      <c r="AU486" s="244" t="s">
        <v>91</v>
      </c>
      <c r="AV486" s="13" t="s">
        <v>87</v>
      </c>
      <c r="AW486" s="13" t="s">
        <v>42</v>
      </c>
      <c r="AX486" s="13" t="s">
        <v>83</v>
      </c>
      <c r="AY486" s="244" t="s">
        <v>142</v>
      </c>
    </row>
    <row r="487" s="14" customFormat="1">
      <c r="A487" s="14"/>
      <c r="B487" s="245"/>
      <c r="C487" s="246"/>
      <c r="D487" s="228" t="s">
        <v>155</v>
      </c>
      <c r="E487" s="247" t="s">
        <v>46</v>
      </c>
      <c r="F487" s="248" t="s">
        <v>473</v>
      </c>
      <c r="G487" s="246"/>
      <c r="H487" s="249">
        <v>12.523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155</v>
      </c>
      <c r="AU487" s="255" t="s">
        <v>91</v>
      </c>
      <c r="AV487" s="14" t="s">
        <v>91</v>
      </c>
      <c r="AW487" s="14" t="s">
        <v>42</v>
      </c>
      <c r="AX487" s="14" t="s">
        <v>83</v>
      </c>
      <c r="AY487" s="255" t="s">
        <v>142</v>
      </c>
    </row>
    <row r="488" s="15" customFormat="1">
      <c r="A488" s="15"/>
      <c r="B488" s="256"/>
      <c r="C488" s="257"/>
      <c r="D488" s="228" t="s">
        <v>155</v>
      </c>
      <c r="E488" s="258" t="s">
        <v>46</v>
      </c>
      <c r="F488" s="259" t="s">
        <v>176</v>
      </c>
      <c r="G488" s="257"/>
      <c r="H488" s="260">
        <v>26.821999999999999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155</v>
      </c>
      <c r="AU488" s="266" t="s">
        <v>91</v>
      </c>
      <c r="AV488" s="15" t="s">
        <v>149</v>
      </c>
      <c r="AW488" s="15" t="s">
        <v>42</v>
      </c>
      <c r="AX488" s="15" t="s">
        <v>87</v>
      </c>
      <c r="AY488" s="266" t="s">
        <v>142</v>
      </c>
    </row>
    <row r="489" s="2" customFormat="1" ht="21.75" customHeight="1">
      <c r="A489" s="41"/>
      <c r="B489" s="42"/>
      <c r="C489" s="215" t="s">
        <v>474</v>
      </c>
      <c r="D489" s="215" t="s">
        <v>144</v>
      </c>
      <c r="E489" s="216" t="s">
        <v>475</v>
      </c>
      <c r="F489" s="217" t="s">
        <v>476</v>
      </c>
      <c r="G489" s="218" t="s">
        <v>191</v>
      </c>
      <c r="H489" s="219">
        <v>26.821999999999999</v>
      </c>
      <c r="I489" s="220"/>
      <c r="J489" s="221">
        <f>ROUND(I489*H489,2)</f>
        <v>0</v>
      </c>
      <c r="K489" s="217" t="s">
        <v>148</v>
      </c>
      <c r="L489" s="47"/>
      <c r="M489" s="222" t="s">
        <v>46</v>
      </c>
      <c r="N489" s="223" t="s">
        <v>54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149</v>
      </c>
      <c r="AT489" s="226" t="s">
        <v>144</v>
      </c>
      <c r="AU489" s="226" t="s">
        <v>91</v>
      </c>
      <c r="AY489" s="19" t="s">
        <v>142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87</v>
      </c>
      <c r="BK489" s="227">
        <f>ROUND(I489*H489,2)</f>
        <v>0</v>
      </c>
      <c r="BL489" s="19" t="s">
        <v>149</v>
      </c>
      <c r="BM489" s="226" t="s">
        <v>477</v>
      </c>
    </row>
    <row r="490" s="2" customFormat="1">
      <c r="A490" s="41"/>
      <c r="B490" s="42"/>
      <c r="C490" s="43"/>
      <c r="D490" s="228" t="s">
        <v>151</v>
      </c>
      <c r="E490" s="43"/>
      <c r="F490" s="229" t="s">
        <v>478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151</v>
      </c>
      <c r="AU490" s="19" t="s">
        <v>91</v>
      </c>
    </row>
    <row r="491" s="2" customFormat="1">
      <c r="A491" s="41"/>
      <c r="B491" s="42"/>
      <c r="C491" s="43"/>
      <c r="D491" s="233" t="s">
        <v>153</v>
      </c>
      <c r="E491" s="43"/>
      <c r="F491" s="234" t="s">
        <v>479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153</v>
      </c>
      <c r="AU491" s="19" t="s">
        <v>91</v>
      </c>
    </row>
    <row r="492" s="13" customFormat="1">
      <c r="A492" s="13"/>
      <c r="B492" s="235"/>
      <c r="C492" s="236"/>
      <c r="D492" s="228" t="s">
        <v>155</v>
      </c>
      <c r="E492" s="237" t="s">
        <v>46</v>
      </c>
      <c r="F492" s="238" t="s">
        <v>472</v>
      </c>
      <c r="G492" s="236"/>
      <c r="H492" s="237" t="s">
        <v>46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155</v>
      </c>
      <c r="AU492" s="244" t="s">
        <v>91</v>
      </c>
      <c r="AV492" s="13" t="s">
        <v>87</v>
      </c>
      <c r="AW492" s="13" t="s">
        <v>42</v>
      </c>
      <c r="AX492" s="13" t="s">
        <v>83</v>
      </c>
      <c r="AY492" s="244" t="s">
        <v>142</v>
      </c>
    </row>
    <row r="493" s="13" customFormat="1">
      <c r="A493" s="13"/>
      <c r="B493" s="235"/>
      <c r="C493" s="236"/>
      <c r="D493" s="228" t="s">
        <v>155</v>
      </c>
      <c r="E493" s="237" t="s">
        <v>46</v>
      </c>
      <c r="F493" s="238" t="s">
        <v>223</v>
      </c>
      <c r="G493" s="236"/>
      <c r="H493" s="237" t="s">
        <v>46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155</v>
      </c>
      <c r="AU493" s="244" t="s">
        <v>91</v>
      </c>
      <c r="AV493" s="13" t="s">
        <v>87</v>
      </c>
      <c r="AW493" s="13" t="s">
        <v>42</v>
      </c>
      <c r="AX493" s="13" t="s">
        <v>83</v>
      </c>
      <c r="AY493" s="244" t="s">
        <v>142</v>
      </c>
    </row>
    <row r="494" s="14" customFormat="1">
      <c r="A494" s="14"/>
      <c r="B494" s="245"/>
      <c r="C494" s="246"/>
      <c r="D494" s="228" t="s">
        <v>155</v>
      </c>
      <c r="E494" s="247" t="s">
        <v>46</v>
      </c>
      <c r="F494" s="248" t="s">
        <v>224</v>
      </c>
      <c r="G494" s="246"/>
      <c r="H494" s="249">
        <v>14.299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155</v>
      </c>
      <c r="AU494" s="255" t="s">
        <v>91</v>
      </c>
      <c r="AV494" s="14" t="s">
        <v>91</v>
      </c>
      <c r="AW494" s="14" t="s">
        <v>42</v>
      </c>
      <c r="AX494" s="14" t="s">
        <v>83</v>
      </c>
      <c r="AY494" s="255" t="s">
        <v>142</v>
      </c>
    </row>
    <row r="495" s="13" customFormat="1">
      <c r="A495" s="13"/>
      <c r="B495" s="235"/>
      <c r="C495" s="236"/>
      <c r="D495" s="228" t="s">
        <v>155</v>
      </c>
      <c r="E495" s="237" t="s">
        <v>46</v>
      </c>
      <c r="F495" s="238" t="s">
        <v>225</v>
      </c>
      <c r="G495" s="236"/>
      <c r="H495" s="237" t="s">
        <v>46</v>
      </c>
      <c r="I495" s="239"/>
      <c r="J495" s="236"/>
      <c r="K495" s="236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155</v>
      </c>
      <c r="AU495" s="244" t="s">
        <v>91</v>
      </c>
      <c r="AV495" s="13" t="s">
        <v>87</v>
      </c>
      <c r="AW495" s="13" t="s">
        <v>42</v>
      </c>
      <c r="AX495" s="13" t="s">
        <v>83</v>
      </c>
      <c r="AY495" s="244" t="s">
        <v>142</v>
      </c>
    </row>
    <row r="496" s="14" customFormat="1">
      <c r="A496" s="14"/>
      <c r="B496" s="245"/>
      <c r="C496" s="246"/>
      <c r="D496" s="228" t="s">
        <v>155</v>
      </c>
      <c r="E496" s="247" t="s">
        <v>46</v>
      </c>
      <c r="F496" s="248" t="s">
        <v>473</v>
      </c>
      <c r="G496" s="246"/>
      <c r="H496" s="249">
        <v>12.523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155</v>
      </c>
      <c r="AU496" s="255" t="s">
        <v>91</v>
      </c>
      <c r="AV496" s="14" t="s">
        <v>91</v>
      </c>
      <c r="AW496" s="14" t="s">
        <v>42</v>
      </c>
      <c r="AX496" s="14" t="s">
        <v>83</v>
      </c>
      <c r="AY496" s="255" t="s">
        <v>142</v>
      </c>
    </row>
    <row r="497" s="15" customFormat="1">
      <c r="A497" s="15"/>
      <c r="B497" s="256"/>
      <c r="C497" s="257"/>
      <c r="D497" s="228" t="s">
        <v>155</v>
      </c>
      <c r="E497" s="258" t="s">
        <v>46</v>
      </c>
      <c r="F497" s="259" t="s">
        <v>176</v>
      </c>
      <c r="G497" s="257"/>
      <c r="H497" s="260">
        <v>26.821999999999999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155</v>
      </c>
      <c r="AU497" s="266" t="s">
        <v>91</v>
      </c>
      <c r="AV497" s="15" t="s">
        <v>149</v>
      </c>
      <c r="AW497" s="15" t="s">
        <v>42</v>
      </c>
      <c r="AX497" s="15" t="s">
        <v>87</v>
      </c>
      <c r="AY497" s="266" t="s">
        <v>142</v>
      </c>
    </row>
    <row r="498" s="2" customFormat="1" ht="21.75" customHeight="1">
      <c r="A498" s="41"/>
      <c r="B498" s="42"/>
      <c r="C498" s="215" t="s">
        <v>480</v>
      </c>
      <c r="D498" s="215" t="s">
        <v>144</v>
      </c>
      <c r="E498" s="216" t="s">
        <v>481</v>
      </c>
      <c r="F498" s="217" t="s">
        <v>482</v>
      </c>
      <c r="G498" s="218" t="s">
        <v>191</v>
      </c>
      <c r="H498" s="219">
        <v>26.821999999999999</v>
      </c>
      <c r="I498" s="220"/>
      <c r="J498" s="221">
        <f>ROUND(I498*H498,2)</f>
        <v>0</v>
      </c>
      <c r="K498" s="217" t="s">
        <v>148</v>
      </c>
      <c r="L498" s="47"/>
      <c r="M498" s="222" t="s">
        <v>46</v>
      </c>
      <c r="N498" s="223" t="s">
        <v>54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149</v>
      </c>
      <c r="AT498" s="226" t="s">
        <v>144</v>
      </c>
      <c r="AU498" s="226" t="s">
        <v>91</v>
      </c>
      <c r="AY498" s="19" t="s">
        <v>142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87</v>
      </c>
      <c r="BK498" s="227">
        <f>ROUND(I498*H498,2)</f>
        <v>0</v>
      </c>
      <c r="BL498" s="19" t="s">
        <v>149</v>
      </c>
      <c r="BM498" s="226" t="s">
        <v>483</v>
      </c>
    </row>
    <row r="499" s="2" customFormat="1">
      <c r="A499" s="41"/>
      <c r="B499" s="42"/>
      <c r="C499" s="43"/>
      <c r="D499" s="228" t="s">
        <v>151</v>
      </c>
      <c r="E499" s="43"/>
      <c r="F499" s="229" t="s">
        <v>484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19" t="s">
        <v>151</v>
      </c>
      <c r="AU499" s="19" t="s">
        <v>91</v>
      </c>
    </row>
    <row r="500" s="2" customFormat="1">
      <c r="A500" s="41"/>
      <c r="B500" s="42"/>
      <c r="C500" s="43"/>
      <c r="D500" s="233" t="s">
        <v>153</v>
      </c>
      <c r="E500" s="43"/>
      <c r="F500" s="234" t="s">
        <v>485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19" t="s">
        <v>153</v>
      </c>
      <c r="AU500" s="19" t="s">
        <v>91</v>
      </c>
    </row>
    <row r="501" s="13" customFormat="1">
      <c r="A501" s="13"/>
      <c r="B501" s="235"/>
      <c r="C501" s="236"/>
      <c r="D501" s="228" t="s">
        <v>155</v>
      </c>
      <c r="E501" s="237" t="s">
        <v>46</v>
      </c>
      <c r="F501" s="238" t="s">
        <v>486</v>
      </c>
      <c r="G501" s="236"/>
      <c r="H501" s="237" t="s">
        <v>46</v>
      </c>
      <c r="I501" s="239"/>
      <c r="J501" s="236"/>
      <c r="K501" s="236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155</v>
      </c>
      <c r="AU501" s="244" t="s">
        <v>91</v>
      </c>
      <c r="AV501" s="13" t="s">
        <v>87</v>
      </c>
      <c r="AW501" s="13" t="s">
        <v>42</v>
      </c>
      <c r="AX501" s="13" t="s">
        <v>83</v>
      </c>
      <c r="AY501" s="244" t="s">
        <v>142</v>
      </c>
    </row>
    <row r="502" s="13" customFormat="1">
      <c r="A502" s="13"/>
      <c r="B502" s="235"/>
      <c r="C502" s="236"/>
      <c r="D502" s="228" t="s">
        <v>155</v>
      </c>
      <c r="E502" s="237" t="s">
        <v>46</v>
      </c>
      <c r="F502" s="238" t="s">
        <v>223</v>
      </c>
      <c r="G502" s="236"/>
      <c r="H502" s="237" t="s">
        <v>46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155</v>
      </c>
      <c r="AU502" s="244" t="s">
        <v>91</v>
      </c>
      <c r="AV502" s="13" t="s">
        <v>87</v>
      </c>
      <c r="AW502" s="13" t="s">
        <v>42</v>
      </c>
      <c r="AX502" s="13" t="s">
        <v>83</v>
      </c>
      <c r="AY502" s="244" t="s">
        <v>142</v>
      </c>
    </row>
    <row r="503" s="14" customFormat="1">
      <c r="A503" s="14"/>
      <c r="B503" s="245"/>
      <c r="C503" s="246"/>
      <c r="D503" s="228" t="s">
        <v>155</v>
      </c>
      <c r="E503" s="247" t="s">
        <v>46</v>
      </c>
      <c r="F503" s="248" t="s">
        <v>224</v>
      </c>
      <c r="G503" s="246"/>
      <c r="H503" s="249">
        <v>14.299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155</v>
      </c>
      <c r="AU503" s="255" t="s">
        <v>91</v>
      </c>
      <c r="AV503" s="14" t="s">
        <v>91</v>
      </c>
      <c r="AW503" s="14" t="s">
        <v>42</v>
      </c>
      <c r="AX503" s="14" t="s">
        <v>83</v>
      </c>
      <c r="AY503" s="255" t="s">
        <v>142</v>
      </c>
    </row>
    <row r="504" s="13" customFormat="1">
      <c r="A504" s="13"/>
      <c r="B504" s="235"/>
      <c r="C504" s="236"/>
      <c r="D504" s="228" t="s">
        <v>155</v>
      </c>
      <c r="E504" s="237" t="s">
        <v>46</v>
      </c>
      <c r="F504" s="238" t="s">
        <v>223</v>
      </c>
      <c r="G504" s="236"/>
      <c r="H504" s="237" t="s">
        <v>46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155</v>
      </c>
      <c r="AU504" s="244" t="s">
        <v>91</v>
      </c>
      <c r="AV504" s="13" t="s">
        <v>87</v>
      </c>
      <c r="AW504" s="13" t="s">
        <v>42</v>
      </c>
      <c r="AX504" s="13" t="s">
        <v>83</v>
      </c>
      <c r="AY504" s="244" t="s">
        <v>142</v>
      </c>
    </row>
    <row r="505" s="14" customFormat="1">
      <c r="A505" s="14"/>
      <c r="B505" s="245"/>
      <c r="C505" s="246"/>
      <c r="D505" s="228" t="s">
        <v>155</v>
      </c>
      <c r="E505" s="247" t="s">
        <v>46</v>
      </c>
      <c r="F505" s="248" t="s">
        <v>473</v>
      </c>
      <c r="G505" s="246"/>
      <c r="H505" s="249">
        <v>12.523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155</v>
      </c>
      <c r="AU505" s="255" t="s">
        <v>91</v>
      </c>
      <c r="AV505" s="14" t="s">
        <v>91</v>
      </c>
      <c r="AW505" s="14" t="s">
        <v>42</v>
      </c>
      <c r="AX505" s="14" t="s">
        <v>83</v>
      </c>
      <c r="AY505" s="255" t="s">
        <v>142</v>
      </c>
    </row>
    <row r="506" s="15" customFormat="1">
      <c r="A506" s="15"/>
      <c r="B506" s="256"/>
      <c r="C506" s="257"/>
      <c r="D506" s="228" t="s">
        <v>155</v>
      </c>
      <c r="E506" s="258" t="s">
        <v>46</v>
      </c>
      <c r="F506" s="259" t="s">
        <v>176</v>
      </c>
      <c r="G506" s="257"/>
      <c r="H506" s="260">
        <v>26.821999999999999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155</v>
      </c>
      <c r="AU506" s="266" t="s">
        <v>91</v>
      </c>
      <c r="AV506" s="15" t="s">
        <v>149</v>
      </c>
      <c r="AW506" s="15" t="s">
        <v>42</v>
      </c>
      <c r="AX506" s="15" t="s">
        <v>87</v>
      </c>
      <c r="AY506" s="266" t="s">
        <v>142</v>
      </c>
    </row>
    <row r="507" s="2" customFormat="1" ht="16.5" customHeight="1">
      <c r="A507" s="41"/>
      <c r="B507" s="42"/>
      <c r="C507" s="215" t="s">
        <v>487</v>
      </c>
      <c r="D507" s="215" t="s">
        <v>144</v>
      </c>
      <c r="E507" s="216" t="s">
        <v>488</v>
      </c>
      <c r="F507" s="217" t="s">
        <v>489</v>
      </c>
      <c r="G507" s="218" t="s">
        <v>147</v>
      </c>
      <c r="H507" s="219">
        <v>1.8</v>
      </c>
      <c r="I507" s="220"/>
      <c r="J507" s="221">
        <f>ROUND(I507*H507,2)</f>
        <v>0</v>
      </c>
      <c r="K507" s="217" t="s">
        <v>148</v>
      </c>
      <c r="L507" s="47"/>
      <c r="M507" s="222" t="s">
        <v>46</v>
      </c>
      <c r="N507" s="223" t="s">
        <v>54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149</v>
      </c>
      <c r="AT507" s="226" t="s">
        <v>144</v>
      </c>
      <c r="AU507" s="226" t="s">
        <v>91</v>
      </c>
      <c r="AY507" s="19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87</v>
      </c>
      <c r="BK507" s="227">
        <f>ROUND(I507*H507,2)</f>
        <v>0</v>
      </c>
      <c r="BL507" s="19" t="s">
        <v>149</v>
      </c>
      <c r="BM507" s="226" t="s">
        <v>490</v>
      </c>
    </row>
    <row r="508" s="2" customFormat="1">
      <c r="A508" s="41"/>
      <c r="B508" s="42"/>
      <c r="C508" s="43"/>
      <c r="D508" s="228" t="s">
        <v>151</v>
      </c>
      <c r="E508" s="43"/>
      <c r="F508" s="229" t="s">
        <v>491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151</v>
      </c>
      <c r="AU508" s="19" t="s">
        <v>91</v>
      </c>
    </row>
    <row r="509" s="2" customFormat="1">
      <c r="A509" s="41"/>
      <c r="B509" s="42"/>
      <c r="C509" s="43"/>
      <c r="D509" s="233" t="s">
        <v>153</v>
      </c>
      <c r="E509" s="43"/>
      <c r="F509" s="234" t="s">
        <v>492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19" t="s">
        <v>153</v>
      </c>
      <c r="AU509" s="19" t="s">
        <v>91</v>
      </c>
    </row>
    <row r="510" s="13" customFormat="1">
      <c r="A510" s="13"/>
      <c r="B510" s="235"/>
      <c r="C510" s="236"/>
      <c r="D510" s="228" t="s">
        <v>155</v>
      </c>
      <c r="E510" s="237" t="s">
        <v>46</v>
      </c>
      <c r="F510" s="238" t="s">
        <v>493</v>
      </c>
      <c r="G510" s="236"/>
      <c r="H510" s="237" t="s">
        <v>46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155</v>
      </c>
      <c r="AU510" s="244" t="s">
        <v>91</v>
      </c>
      <c r="AV510" s="13" t="s">
        <v>87</v>
      </c>
      <c r="AW510" s="13" t="s">
        <v>42</v>
      </c>
      <c r="AX510" s="13" t="s">
        <v>83</v>
      </c>
      <c r="AY510" s="244" t="s">
        <v>142</v>
      </c>
    </row>
    <row r="511" s="13" customFormat="1">
      <c r="A511" s="13"/>
      <c r="B511" s="235"/>
      <c r="C511" s="236"/>
      <c r="D511" s="228" t="s">
        <v>155</v>
      </c>
      <c r="E511" s="237" t="s">
        <v>46</v>
      </c>
      <c r="F511" s="238" t="s">
        <v>494</v>
      </c>
      <c r="G511" s="236"/>
      <c r="H511" s="237" t="s">
        <v>46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155</v>
      </c>
      <c r="AU511" s="244" t="s">
        <v>91</v>
      </c>
      <c r="AV511" s="13" t="s">
        <v>87</v>
      </c>
      <c r="AW511" s="13" t="s">
        <v>42</v>
      </c>
      <c r="AX511" s="13" t="s">
        <v>83</v>
      </c>
      <c r="AY511" s="244" t="s">
        <v>142</v>
      </c>
    </row>
    <row r="512" s="14" customFormat="1">
      <c r="A512" s="14"/>
      <c r="B512" s="245"/>
      <c r="C512" s="246"/>
      <c r="D512" s="228" t="s">
        <v>155</v>
      </c>
      <c r="E512" s="247" t="s">
        <v>46</v>
      </c>
      <c r="F512" s="248" t="s">
        <v>495</v>
      </c>
      <c r="G512" s="246"/>
      <c r="H512" s="249">
        <v>1.8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155</v>
      </c>
      <c r="AU512" s="255" t="s">
        <v>91</v>
      </c>
      <c r="AV512" s="14" t="s">
        <v>91</v>
      </c>
      <c r="AW512" s="14" t="s">
        <v>42</v>
      </c>
      <c r="AX512" s="14" t="s">
        <v>87</v>
      </c>
      <c r="AY512" s="255" t="s">
        <v>142</v>
      </c>
    </row>
    <row r="513" s="2" customFormat="1" ht="16.5" customHeight="1">
      <c r="A513" s="41"/>
      <c r="B513" s="42"/>
      <c r="C513" s="267" t="s">
        <v>496</v>
      </c>
      <c r="D513" s="267" t="s">
        <v>177</v>
      </c>
      <c r="E513" s="268" t="s">
        <v>497</v>
      </c>
      <c r="F513" s="269" t="s">
        <v>498</v>
      </c>
      <c r="G513" s="270" t="s">
        <v>180</v>
      </c>
      <c r="H513" s="271">
        <v>3.7799999999999998</v>
      </c>
      <c r="I513" s="272"/>
      <c r="J513" s="273">
        <f>ROUND(I513*H513,2)</f>
        <v>0</v>
      </c>
      <c r="K513" s="269" t="s">
        <v>46</v>
      </c>
      <c r="L513" s="274"/>
      <c r="M513" s="275" t="s">
        <v>46</v>
      </c>
      <c r="N513" s="276" t="s">
        <v>54</v>
      </c>
      <c r="O513" s="87"/>
      <c r="P513" s="224">
        <f>O513*H513</f>
        <v>0</v>
      </c>
      <c r="Q513" s="224">
        <v>1</v>
      </c>
      <c r="R513" s="224">
        <f>Q513*H513</f>
        <v>3.7799999999999998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181</v>
      </c>
      <c r="AT513" s="226" t="s">
        <v>177</v>
      </c>
      <c r="AU513" s="226" t="s">
        <v>91</v>
      </c>
      <c r="AY513" s="19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87</v>
      </c>
      <c r="BK513" s="227">
        <f>ROUND(I513*H513,2)</f>
        <v>0</v>
      </c>
      <c r="BL513" s="19" t="s">
        <v>149</v>
      </c>
      <c r="BM513" s="226" t="s">
        <v>499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500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9" t="s">
        <v>151</v>
      </c>
      <c r="AU514" s="19" t="s">
        <v>91</v>
      </c>
    </row>
    <row r="515" s="13" customFormat="1">
      <c r="A515" s="13"/>
      <c r="B515" s="235"/>
      <c r="C515" s="236"/>
      <c r="D515" s="228" t="s">
        <v>155</v>
      </c>
      <c r="E515" s="237" t="s">
        <v>46</v>
      </c>
      <c r="F515" s="238" t="s">
        <v>493</v>
      </c>
      <c r="G515" s="236"/>
      <c r="H515" s="237" t="s">
        <v>46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155</v>
      </c>
      <c r="AU515" s="244" t="s">
        <v>91</v>
      </c>
      <c r="AV515" s="13" t="s">
        <v>87</v>
      </c>
      <c r="AW515" s="13" t="s">
        <v>42</v>
      </c>
      <c r="AX515" s="13" t="s">
        <v>83</v>
      </c>
      <c r="AY515" s="244" t="s">
        <v>142</v>
      </c>
    </row>
    <row r="516" s="13" customFormat="1">
      <c r="A516" s="13"/>
      <c r="B516" s="235"/>
      <c r="C516" s="236"/>
      <c r="D516" s="228" t="s">
        <v>155</v>
      </c>
      <c r="E516" s="237" t="s">
        <v>46</v>
      </c>
      <c r="F516" s="238" t="s">
        <v>501</v>
      </c>
      <c r="G516" s="236"/>
      <c r="H516" s="237" t="s">
        <v>46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155</v>
      </c>
      <c r="AU516" s="244" t="s">
        <v>91</v>
      </c>
      <c r="AV516" s="13" t="s">
        <v>87</v>
      </c>
      <c r="AW516" s="13" t="s">
        <v>42</v>
      </c>
      <c r="AX516" s="13" t="s">
        <v>83</v>
      </c>
      <c r="AY516" s="244" t="s">
        <v>142</v>
      </c>
    </row>
    <row r="517" s="14" customFormat="1">
      <c r="A517" s="14"/>
      <c r="B517" s="245"/>
      <c r="C517" s="246"/>
      <c r="D517" s="228" t="s">
        <v>155</v>
      </c>
      <c r="E517" s="247" t="s">
        <v>46</v>
      </c>
      <c r="F517" s="248" t="s">
        <v>502</v>
      </c>
      <c r="G517" s="246"/>
      <c r="H517" s="249">
        <v>3.7799999999999998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155</v>
      </c>
      <c r="AU517" s="255" t="s">
        <v>91</v>
      </c>
      <c r="AV517" s="14" t="s">
        <v>91</v>
      </c>
      <c r="AW517" s="14" t="s">
        <v>42</v>
      </c>
      <c r="AX517" s="14" t="s">
        <v>87</v>
      </c>
      <c r="AY517" s="255" t="s">
        <v>142</v>
      </c>
    </row>
    <row r="518" s="12" customFormat="1" ht="22.8" customHeight="1">
      <c r="A518" s="12"/>
      <c r="B518" s="199"/>
      <c r="C518" s="200"/>
      <c r="D518" s="201" t="s">
        <v>82</v>
      </c>
      <c r="E518" s="213" t="s">
        <v>198</v>
      </c>
      <c r="F518" s="213" t="s">
        <v>503</v>
      </c>
      <c r="G518" s="200"/>
      <c r="H518" s="200"/>
      <c r="I518" s="203"/>
      <c r="J518" s="214">
        <f>BK518</f>
        <v>0</v>
      </c>
      <c r="K518" s="200"/>
      <c r="L518" s="205"/>
      <c r="M518" s="206"/>
      <c r="N518" s="207"/>
      <c r="O518" s="207"/>
      <c r="P518" s="208">
        <f>SUM(P519:P545)</f>
        <v>0</v>
      </c>
      <c r="Q518" s="207"/>
      <c r="R518" s="208">
        <f>SUM(R519:R545)</f>
        <v>0.036588929999999999</v>
      </c>
      <c r="S518" s="207"/>
      <c r="T518" s="209">
        <f>SUM(T519:T545)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0" t="s">
        <v>87</v>
      </c>
      <c r="AT518" s="211" t="s">
        <v>82</v>
      </c>
      <c r="AU518" s="211" t="s">
        <v>87</v>
      </c>
      <c r="AY518" s="210" t="s">
        <v>142</v>
      </c>
      <c r="BK518" s="212">
        <f>SUM(BK519:BK545)</f>
        <v>0</v>
      </c>
    </row>
    <row r="519" s="2" customFormat="1" ht="55.5" customHeight="1">
      <c r="A519" s="41"/>
      <c r="B519" s="42"/>
      <c r="C519" s="215" t="s">
        <v>504</v>
      </c>
      <c r="D519" s="215" t="s">
        <v>144</v>
      </c>
      <c r="E519" s="216" t="s">
        <v>505</v>
      </c>
      <c r="F519" s="217" t="s">
        <v>506</v>
      </c>
      <c r="G519" s="218" t="s">
        <v>191</v>
      </c>
      <c r="H519" s="219">
        <v>23.699999999999999</v>
      </c>
      <c r="I519" s="220"/>
      <c r="J519" s="221">
        <f>ROUND(I519*H519,2)</f>
        <v>0</v>
      </c>
      <c r="K519" s="217" t="s">
        <v>46</v>
      </c>
      <c r="L519" s="47"/>
      <c r="M519" s="222" t="s">
        <v>46</v>
      </c>
      <c r="N519" s="223" t="s">
        <v>54</v>
      </c>
      <c r="O519" s="87"/>
      <c r="P519" s="224">
        <f>O519*H519</f>
        <v>0</v>
      </c>
      <c r="Q519" s="224">
        <v>0.0011100000000000001</v>
      </c>
      <c r="R519" s="224">
        <f>Q519*H519</f>
        <v>0.026307000000000001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149</v>
      </c>
      <c r="AT519" s="226" t="s">
        <v>144</v>
      </c>
      <c r="AU519" s="226" t="s">
        <v>91</v>
      </c>
      <c r="AY519" s="19" t="s">
        <v>142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87</v>
      </c>
      <c r="BK519" s="227">
        <f>ROUND(I519*H519,2)</f>
        <v>0</v>
      </c>
      <c r="BL519" s="19" t="s">
        <v>149</v>
      </c>
      <c r="BM519" s="226" t="s">
        <v>507</v>
      </c>
    </row>
    <row r="520" s="2" customFormat="1">
      <c r="A520" s="41"/>
      <c r="B520" s="42"/>
      <c r="C520" s="43"/>
      <c r="D520" s="228" t="s">
        <v>151</v>
      </c>
      <c r="E520" s="43"/>
      <c r="F520" s="229" t="s">
        <v>506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19" t="s">
        <v>151</v>
      </c>
      <c r="AU520" s="19" t="s">
        <v>91</v>
      </c>
    </row>
    <row r="521" s="2" customFormat="1">
      <c r="A521" s="41"/>
      <c r="B521" s="42"/>
      <c r="C521" s="43"/>
      <c r="D521" s="228" t="s">
        <v>184</v>
      </c>
      <c r="E521" s="43"/>
      <c r="F521" s="277" t="s">
        <v>508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184</v>
      </c>
      <c r="AU521" s="19" t="s">
        <v>91</v>
      </c>
    </row>
    <row r="522" s="13" customFormat="1">
      <c r="A522" s="13"/>
      <c r="B522" s="235"/>
      <c r="C522" s="236"/>
      <c r="D522" s="228" t="s">
        <v>155</v>
      </c>
      <c r="E522" s="237" t="s">
        <v>46</v>
      </c>
      <c r="F522" s="238" t="s">
        <v>509</v>
      </c>
      <c r="G522" s="236"/>
      <c r="H522" s="237" t="s">
        <v>46</v>
      </c>
      <c r="I522" s="239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155</v>
      </c>
      <c r="AU522" s="244" t="s">
        <v>91</v>
      </c>
      <c r="AV522" s="13" t="s">
        <v>87</v>
      </c>
      <c r="AW522" s="13" t="s">
        <v>42</v>
      </c>
      <c r="AX522" s="13" t="s">
        <v>83</v>
      </c>
      <c r="AY522" s="244" t="s">
        <v>142</v>
      </c>
    </row>
    <row r="523" s="13" customFormat="1">
      <c r="A523" s="13"/>
      <c r="B523" s="235"/>
      <c r="C523" s="236"/>
      <c r="D523" s="228" t="s">
        <v>155</v>
      </c>
      <c r="E523" s="237" t="s">
        <v>46</v>
      </c>
      <c r="F523" s="238" t="s">
        <v>510</v>
      </c>
      <c r="G523" s="236"/>
      <c r="H523" s="237" t="s">
        <v>46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155</v>
      </c>
      <c r="AU523" s="244" t="s">
        <v>91</v>
      </c>
      <c r="AV523" s="13" t="s">
        <v>87</v>
      </c>
      <c r="AW523" s="13" t="s">
        <v>42</v>
      </c>
      <c r="AX523" s="13" t="s">
        <v>83</v>
      </c>
      <c r="AY523" s="244" t="s">
        <v>142</v>
      </c>
    </row>
    <row r="524" s="14" customFormat="1">
      <c r="A524" s="14"/>
      <c r="B524" s="245"/>
      <c r="C524" s="246"/>
      <c r="D524" s="228" t="s">
        <v>155</v>
      </c>
      <c r="E524" s="247" t="s">
        <v>46</v>
      </c>
      <c r="F524" s="248" t="s">
        <v>511</v>
      </c>
      <c r="G524" s="246"/>
      <c r="H524" s="249">
        <v>14.800000000000001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155</v>
      </c>
      <c r="AU524" s="255" t="s">
        <v>91</v>
      </c>
      <c r="AV524" s="14" t="s">
        <v>91</v>
      </c>
      <c r="AW524" s="14" t="s">
        <v>42</v>
      </c>
      <c r="AX524" s="14" t="s">
        <v>83</v>
      </c>
      <c r="AY524" s="255" t="s">
        <v>142</v>
      </c>
    </row>
    <row r="525" s="16" customFormat="1">
      <c r="A525" s="16"/>
      <c r="B525" s="278"/>
      <c r="C525" s="279"/>
      <c r="D525" s="228" t="s">
        <v>155</v>
      </c>
      <c r="E525" s="280" t="s">
        <v>46</v>
      </c>
      <c r="F525" s="281" t="s">
        <v>424</v>
      </c>
      <c r="G525" s="279"/>
      <c r="H525" s="282">
        <v>14.800000000000001</v>
      </c>
      <c r="I525" s="283"/>
      <c r="J525" s="279"/>
      <c r="K525" s="279"/>
      <c r="L525" s="284"/>
      <c r="M525" s="285"/>
      <c r="N525" s="286"/>
      <c r="O525" s="286"/>
      <c r="P525" s="286"/>
      <c r="Q525" s="286"/>
      <c r="R525" s="286"/>
      <c r="S525" s="286"/>
      <c r="T525" s="287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88" t="s">
        <v>155</v>
      </c>
      <c r="AU525" s="288" t="s">
        <v>91</v>
      </c>
      <c r="AV525" s="16" t="s">
        <v>100</v>
      </c>
      <c r="AW525" s="16" t="s">
        <v>42</v>
      </c>
      <c r="AX525" s="16" t="s">
        <v>83</v>
      </c>
      <c r="AY525" s="288" t="s">
        <v>142</v>
      </c>
    </row>
    <row r="526" s="13" customFormat="1">
      <c r="A526" s="13"/>
      <c r="B526" s="235"/>
      <c r="C526" s="236"/>
      <c r="D526" s="228" t="s">
        <v>155</v>
      </c>
      <c r="E526" s="237" t="s">
        <v>46</v>
      </c>
      <c r="F526" s="238" t="s">
        <v>512</v>
      </c>
      <c r="G526" s="236"/>
      <c r="H526" s="237" t="s">
        <v>46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155</v>
      </c>
      <c r="AU526" s="244" t="s">
        <v>91</v>
      </c>
      <c r="AV526" s="13" t="s">
        <v>87</v>
      </c>
      <c r="AW526" s="13" t="s">
        <v>42</v>
      </c>
      <c r="AX526" s="13" t="s">
        <v>83</v>
      </c>
      <c r="AY526" s="244" t="s">
        <v>142</v>
      </c>
    </row>
    <row r="527" s="13" customFormat="1">
      <c r="A527" s="13"/>
      <c r="B527" s="235"/>
      <c r="C527" s="236"/>
      <c r="D527" s="228" t="s">
        <v>155</v>
      </c>
      <c r="E527" s="237" t="s">
        <v>46</v>
      </c>
      <c r="F527" s="238" t="s">
        <v>513</v>
      </c>
      <c r="G527" s="236"/>
      <c r="H527" s="237" t="s">
        <v>46</v>
      </c>
      <c r="I527" s="239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155</v>
      </c>
      <c r="AU527" s="244" t="s">
        <v>91</v>
      </c>
      <c r="AV527" s="13" t="s">
        <v>87</v>
      </c>
      <c r="AW527" s="13" t="s">
        <v>42</v>
      </c>
      <c r="AX527" s="13" t="s">
        <v>83</v>
      </c>
      <c r="AY527" s="244" t="s">
        <v>142</v>
      </c>
    </row>
    <row r="528" s="14" customFormat="1">
      <c r="A528" s="14"/>
      <c r="B528" s="245"/>
      <c r="C528" s="246"/>
      <c r="D528" s="228" t="s">
        <v>155</v>
      </c>
      <c r="E528" s="247" t="s">
        <v>46</v>
      </c>
      <c r="F528" s="248" t="s">
        <v>514</v>
      </c>
      <c r="G528" s="246"/>
      <c r="H528" s="249">
        <v>8.9000000000000004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155</v>
      </c>
      <c r="AU528" s="255" t="s">
        <v>91</v>
      </c>
      <c r="AV528" s="14" t="s">
        <v>91</v>
      </c>
      <c r="AW528" s="14" t="s">
        <v>42</v>
      </c>
      <c r="AX528" s="14" t="s">
        <v>83</v>
      </c>
      <c r="AY528" s="255" t="s">
        <v>142</v>
      </c>
    </row>
    <row r="529" s="16" customFormat="1">
      <c r="A529" s="16"/>
      <c r="B529" s="278"/>
      <c r="C529" s="279"/>
      <c r="D529" s="228" t="s">
        <v>155</v>
      </c>
      <c r="E529" s="280" t="s">
        <v>46</v>
      </c>
      <c r="F529" s="281" t="s">
        <v>424</v>
      </c>
      <c r="G529" s="279"/>
      <c r="H529" s="282">
        <v>8.9000000000000004</v>
      </c>
      <c r="I529" s="283"/>
      <c r="J529" s="279"/>
      <c r="K529" s="279"/>
      <c r="L529" s="284"/>
      <c r="M529" s="285"/>
      <c r="N529" s="286"/>
      <c r="O529" s="286"/>
      <c r="P529" s="286"/>
      <c r="Q529" s="286"/>
      <c r="R529" s="286"/>
      <c r="S529" s="286"/>
      <c r="T529" s="287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8" t="s">
        <v>155</v>
      </c>
      <c r="AU529" s="288" t="s">
        <v>91</v>
      </c>
      <c r="AV529" s="16" t="s">
        <v>100</v>
      </c>
      <c r="AW529" s="16" t="s">
        <v>42</v>
      </c>
      <c r="AX529" s="16" t="s">
        <v>83</v>
      </c>
      <c r="AY529" s="288" t="s">
        <v>142</v>
      </c>
    </row>
    <row r="530" s="15" customFormat="1">
      <c r="A530" s="15"/>
      <c r="B530" s="256"/>
      <c r="C530" s="257"/>
      <c r="D530" s="228" t="s">
        <v>155</v>
      </c>
      <c r="E530" s="258" t="s">
        <v>46</v>
      </c>
      <c r="F530" s="259" t="s">
        <v>176</v>
      </c>
      <c r="G530" s="257"/>
      <c r="H530" s="260">
        <v>23.700000000000003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155</v>
      </c>
      <c r="AU530" s="266" t="s">
        <v>91</v>
      </c>
      <c r="AV530" s="15" t="s">
        <v>149</v>
      </c>
      <c r="AW530" s="15" t="s">
        <v>42</v>
      </c>
      <c r="AX530" s="15" t="s">
        <v>87</v>
      </c>
      <c r="AY530" s="266" t="s">
        <v>142</v>
      </c>
    </row>
    <row r="531" s="2" customFormat="1" ht="49.05" customHeight="1">
      <c r="A531" s="41"/>
      <c r="B531" s="42"/>
      <c r="C531" s="215" t="s">
        <v>515</v>
      </c>
      <c r="D531" s="215" t="s">
        <v>144</v>
      </c>
      <c r="E531" s="216" t="s">
        <v>516</v>
      </c>
      <c r="F531" s="217" t="s">
        <v>517</v>
      </c>
      <c r="G531" s="218" t="s">
        <v>191</v>
      </c>
      <c r="H531" s="219">
        <v>9.2629999999999999</v>
      </c>
      <c r="I531" s="220"/>
      <c r="J531" s="221">
        <f>ROUND(I531*H531,2)</f>
        <v>0</v>
      </c>
      <c r="K531" s="217" t="s">
        <v>46</v>
      </c>
      <c r="L531" s="47"/>
      <c r="M531" s="222" t="s">
        <v>46</v>
      </c>
      <c r="N531" s="223" t="s">
        <v>54</v>
      </c>
      <c r="O531" s="87"/>
      <c r="P531" s="224">
        <f>O531*H531</f>
        <v>0</v>
      </c>
      <c r="Q531" s="224">
        <v>0.0011100000000000001</v>
      </c>
      <c r="R531" s="224">
        <f>Q531*H531</f>
        <v>0.01028193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149</v>
      </c>
      <c r="AT531" s="226" t="s">
        <v>144</v>
      </c>
      <c r="AU531" s="226" t="s">
        <v>91</v>
      </c>
      <c r="AY531" s="19" t="s">
        <v>142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87</v>
      </c>
      <c r="BK531" s="227">
        <f>ROUND(I531*H531,2)</f>
        <v>0</v>
      </c>
      <c r="BL531" s="19" t="s">
        <v>149</v>
      </c>
      <c r="BM531" s="226" t="s">
        <v>518</v>
      </c>
    </row>
    <row r="532" s="2" customFormat="1">
      <c r="A532" s="41"/>
      <c r="B532" s="42"/>
      <c r="C532" s="43"/>
      <c r="D532" s="228" t="s">
        <v>151</v>
      </c>
      <c r="E532" s="43"/>
      <c r="F532" s="229" t="s">
        <v>517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19" t="s">
        <v>151</v>
      </c>
      <c r="AU532" s="19" t="s">
        <v>91</v>
      </c>
    </row>
    <row r="533" s="2" customFormat="1">
      <c r="A533" s="41"/>
      <c r="B533" s="42"/>
      <c r="C533" s="43"/>
      <c r="D533" s="228" t="s">
        <v>184</v>
      </c>
      <c r="E533" s="43"/>
      <c r="F533" s="277" t="s">
        <v>519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19" t="s">
        <v>184</v>
      </c>
      <c r="AU533" s="19" t="s">
        <v>91</v>
      </c>
    </row>
    <row r="534" s="13" customFormat="1">
      <c r="A534" s="13"/>
      <c r="B534" s="235"/>
      <c r="C534" s="236"/>
      <c r="D534" s="228" t="s">
        <v>155</v>
      </c>
      <c r="E534" s="237" t="s">
        <v>46</v>
      </c>
      <c r="F534" s="238" t="s">
        <v>520</v>
      </c>
      <c r="G534" s="236"/>
      <c r="H534" s="237" t="s">
        <v>46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155</v>
      </c>
      <c r="AU534" s="244" t="s">
        <v>91</v>
      </c>
      <c r="AV534" s="13" t="s">
        <v>87</v>
      </c>
      <c r="AW534" s="13" t="s">
        <v>42</v>
      </c>
      <c r="AX534" s="13" t="s">
        <v>83</v>
      </c>
      <c r="AY534" s="244" t="s">
        <v>142</v>
      </c>
    </row>
    <row r="535" s="13" customFormat="1">
      <c r="A535" s="13"/>
      <c r="B535" s="235"/>
      <c r="C535" s="236"/>
      <c r="D535" s="228" t="s">
        <v>155</v>
      </c>
      <c r="E535" s="237" t="s">
        <v>46</v>
      </c>
      <c r="F535" s="238" t="s">
        <v>521</v>
      </c>
      <c r="G535" s="236"/>
      <c r="H535" s="237" t="s">
        <v>46</v>
      </c>
      <c r="I535" s="239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155</v>
      </c>
      <c r="AU535" s="244" t="s">
        <v>91</v>
      </c>
      <c r="AV535" s="13" t="s">
        <v>87</v>
      </c>
      <c r="AW535" s="13" t="s">
        <v>42</v>
      </c>
      <c r="AX535" s="13" t="s">
        <v>83</v>
      </c>
      <c r="AY535" s="244" t="s">
        <v>142</v>
      </c>
    </row>
    <row r="536" s="13" customFormat="1">
      <c r="A536" s="13"/>
      <c r="B536" s="235"/>
      <c r="C536" s="236"/>
      <c r="D536" s="228" t="s">
        <v>155</v>
      </c>
      <c r="E536" s="237" t="s">
        <v>46</v>
      </c>
      <c r="F536" s="238" t="s">
        <v>426</v>
      </c>
      <c r="G536" s="236"/>
      <c r="H536" s="237" t="s">
        <v>46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155</v>
      </c>
      <c r="AU536" s="244" t="s">
        <v>91</v>
      </c>
      <c r="AV536" s="13" t="s">
        <v>87</v>
      </c>
      <c r="AW536" s="13" t="s">
        <v>42</v>
      </c>
      <c r="AX536" s="13" t="s">
        <v>83</v>
      </c>
      <c r="AY536" s="244" t="s">
        <v>142</v>
      </c>
    </row>
    <row r="537" s="13" customFormat="1">
      <c r="A537" s="13"/>
      <c r="B537" s="235"/>
      <c r="C537" s="236"/>
      <c r="D537" s="228" t="s">
        <v>155</v>
      </c>
      <c r="E537" s="237" t="s">
        <v>46</v>
      </c>
      <c r="F537" s="238" t="s">
        <v>522</v>
      </c>
      <c r="G537" s="236"/>
      <c r="H537" s="237" t="s">
        <v>46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155</v>
      </c>
      <c r="AU537" s="244" t="s">
        <v>91</v>
      </c>
      <c r="AV537" s="13" t="s">
        <v>87</v>
      </c>
      <c r="AW537" s="13" t="s">
        <v>42</v>
      </c>
      <c r="AX537" s="13" t="s">
        <v>83</v>
      </c>
      <c r="AY537" s="244" t="s">
        <v>142</v>
      </c>
    </row>
    <row r="538" s="14" customFormat="1">
      <c r="A538" s="14"/>
      <c r="B538" s="245"/>
      <c r="C538" s="246"/>
      <c r="D538" s="228" t="s">
        <v>155</v>
      </c>
      <c r="E538" s="247" t="s">
        <v>46</v>
      </c>
      <c r="F538" s="248" t="s">
        <v>523</v>
      </c>
      <c r="G538" s="246"/>
      <c r="H538" s="249">
        <v>5.29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155</v>
      </c>
      <c r="AU538" s="255" t="s">
        <v>91</v>
      </c>
      <c r="AV538" s="14" t="s">
        <v>91</v>
      </c>
      <c r="AW538" s="14" t="s">
        <v>42</v>
      </c>
      <c r="AX538" s="14" t="s">
        <v>83</v>
      </c>
      <c r="AY538" s="255" t="s">
        <v>142</v>
      </c>
    </row>
    <row r="539" s="13" customFormat="1">
      <c r="A539" s="13"/>
      <c r="B539" s="235"/>
      <c r="C539" s="236"/>
      <c r="D539" s="228" t="s">
        <v>155</v>
      </c>
      <c r="E539" s="237" t="s">
        <v>46</v>
      </c>
      <c r="F539" s="238" t="s">
        <v>429</v>
      </c>
      <c r="G539" s="236"/>
      <c r="H539" s="237" t="s">
        <v>46</v>
      </c>
      <c r="I539" s="239"/>
      <c r="J539" s="236"/>
      <c r="K539" s="236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155</v>
      </c>
      <c r="AU539" s="244" t="s">
        <v>91</v>
      </c>
      <c r="AV539" s="13" t="s">
        <v>87</v>
      </c>
      <c r="AW539" s="13" t="s">
        <v>42</v>
      </c>
      <c r="AX539" s="13" t="s">
        <v>83</v>
      </c>
      <c r="AY539" s="244" t="s">
        <v>142</v>
      </c>
    </row>
    <row r="540" s="13" customFormat="1">
      <c r="A540" s="13"/>
      <c r="B540" s="235"/>
      <c r="C540" s="236"/>
      <c r="D540" s="228" t="s">
        <v>155</v>
      </c>
      <c r="E540" s="237" t="s">
        <v>46</v>
      </c>
      <c r="F540" s="238" t="s">
        <v>524</v>
      </c>
      <c r="G540" s="236"/>
      <c r="H540" s="237" t="s">
        <v>46</v>
      </c>
      <c r="I540" s="239"/>
      <c r="J540" s="236"/>
      <c r="K540" s="236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155</v>
      </c>
      <c r="AU540" s="244" t="s">
        <v>91</v>
      </c>
      <c r="AV540" s="13" t="s">
        <v>87</v>
      </c>
      <c r="AW540" s="13" t="s">
        <v>42</v>
      </c>
      <c r="AX540" s="13" t="s">
        <v>83</v>
      </c>
      <c r="AY540" s="244" t="s">
        <v>142</v>
      </c>
    </row>
    <row r="541" s="14" customFormat="1">
      <c r="A541" s="14"/>
      <c r="B541" s="245"/>
      <c r="C541" s="246"/>
      <c r="D541" s="228" t="s">
        <v>155</v>
      </c>
      <c r="E541" s="247" t="s">
        <v>46</v>
      </c>
      <c r="F541" s="248" t="s">
        <v>525</v>
      </c>
      <c r="G541" s="246"/>
      <c r="H541" s="249">
        <v>0.54400000000000004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155</v>
      </c>
      <c r="AU541" s="255" t="s">
        <v>91</v>
      </c>
      <c r="AV541" s="14" t="s">
        <v>91</v>
      </c>
      <c r="AW541" s="14" t="s">
        <v>42</v>
      </c>
      <c r="AX541" s="14" t="s">
        <v>83</v>
      </c>
      <c r="AY541" s="255" t="s">
        <v>142</v>
      </c>
    </row>
    <row r="542" s="13" customFormat="1">
      <c r="A542" s="13"/>
      <c r="B542" s="235"/>
      <c r="C542" s="236"/>
      <c r="D542" s="228" t="s">
        <v>155</v>
      </c>
      <c r="E542" s="237" t="s">
        <v>46</v>
      </c>
      <c r="F542" s="238" t="s">
        <v>432</v>
      </c>
      <c r="G542" s="236"/>
      <c r="H542" s="237" t="s">
        <v>46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155</v>
      </c>
      <c r="AU542" s="244" t="s">
        <v>91</v>
      </c>
      <c r="AV542" s="13" t="s">
        <v>87</v>
      </c>
      <c r="AW542" s="13" t="s">
        <v>42</v>
      </c>
      <c r="AX542" s="13" t="s">
        <v>83</v>
      </c>
      <c r="AY542" s="244" t="s">
        <v>142</v>
      </c>
    </row>
    <row r="543" s="13" customFormat="1">
      <c r="A543" s="13"/>
      <c r="B543" s="235"/>
      <c r="C543" s="236"/>
      <c r="D543" s="228" t="s">
        <v>155</v>
      </c>
      <c r="E543" s="237" t="s">
        <v>46</v>
      </c>
      <c r="F543" s="238" t="s">
        <v>526</v>
      </c>
      <c r="G543" s="236"/>
      <c r="H543" s="237" t="s">
        <v>46</v>
      </c>
      <c r="I543" s="239"/>
      <c r="J543" s="236"/>
      <c r="K543" s="236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155</v>
      </c>
      <c r="AU543" s="244" t="s">
        <v>91</v>
      </c>
      <c r="AV543" s="13" t="s">
        <v>87</v>
      </c>
      <c r="AW543" s="13" t="s">
        <v>42</v>
      </c>
      <c r="AX543" s="13" t="s">
        <v>83</v>
      </c>
      <c r="AY543" s="244" t="s">
        <v>142</v>
      </c>
    </row>
    <row r="544" s="14" customFormat="1">
      <c r="A544" s="14"/>
      <c r="B544" s="245"/>
      <c r="C544" s="246"/>
      <c r="D544" s="228" t="s">
        <v>155</v>
      </c>
      <c r="E544" s="247" t="s">
        <v>46</v>
      </c>
      <c r="F544" s="248" t="s">
        <v>527</v>
      </c>
      <c r="G544" s="246"/>
      <c r="H544" s="249">
        <v>3.4289999999999998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155</v>
      </c>
      <c r="AU544" s="255" t="s">
        <v>91</v>
      </c>
      <c r="AV544" s="14" t="s">
        <v>91</v>
      </c>
      <c r="AW544" s="14" t="s">
        <v>42</v>
      </c>
      <c r="AX544" s="14" t="s">
        <v>83</v>
      </c>
      <c r="AY544" s="255" t="s">
        <v>142</v>
      </c>
    </row>
    <row r="545" s="15" customFormat="1">
      <c r="A545" s="15"/>
      <c r="B545" s="256"/>
      <c r="C545" s="257"/>
      <c r="D545" s="228" t="s">
        <v>155</v>
      </c>
      <c r="E545" s="258" t="s">
        <v>46</v>
      </c>
      <c r="F545" s="259" t="s">
        <v>176</v>
      </c>
      <c r="G545" s="257"/>
      <c r="H545" s="260">
        <v>9.2629999999999999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155</v>
      </c>
      <c r="AU545" s="266" t="s">
        <v>91</v>
      </c>
      <c r="AV545" s="15" t="s">
        <v>149</v>
      </c>
      <c r="AW545" s="15" t="s">
        <v>42</v>
      </c>
      <c r="AX545" s="15" t="s">
        <v>87</v>
      </c>
      <c r="AY545" s="266" t="s">
        <v>142</v>
      </c>
    </row>
    <row r="546" s="12" customFormat="1" ht="22.8" customHeight="1">
      <c r="A546" s="12"/>
      <c r="B546" s="199"/>
      <c r="C546" s="200"/>
      <c r="D546" s="201" t="s">
        <v>82</v>
      </c>
      <c r="E546" s="213" t="s">
        <v>216</v>
      </c>
      <c r="F546" s="213" t="s">
        <v>528</v>
      </c>
      <c r="G546" s="200"/>
      <c r="H546" s="200"/>
      <c r="I546" s="203"/>
      <c r="J546" s="214">
        <f>BK546</f>
        <v>0</v>
      </c>
      <c r="K546" s="200"/>
      <c r="L546" s="205"/>
      <c r="M546" s="206"/>
      <c r="N546" s="207"/>
      <c r="O546" s="207"/>
      <c r="P546" s="208">
        <f>SUM(P547:P719)</f>
        <v>0</v>
      </c>
      <c r="Q546" s="207"/>
      <c r="R546" s="208">
        <f>SUM(R547:R719)</f>
        <v>0.67860902000000001</v>
      </c>
      <c r="S546" s="207"/>
      <c r="T546" s="209">
        <f>SUM(T547:T719)</f>
        <v>2.416115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0" t="s">
        <v>87</v>
      </c>
      <c r="AT546" s="211" t="s">
        <v>82</v>
      </c>
      <c r="AU546" s="211" t="s">
        <v>87</v>
      </c>
      <c r="AY546" s="210" t="s">
        <v>142</v>
      </c>
      <c r="BK546" s="212">
        <f>SUM(BK547:BK719)</f>
        <v>0</v>
      </c>
    </row>
    <row r="547" s="2" customFormat="1" ht="24.15" customHeight="1">
      <c r="A547" s="41"/>
      <c r="B547" s="42"/>
      <c r="C547" s="215" t="s">
        <v>529</v>
      </c>
      <c r="D547" s="215" t="s">
        <v>144</v>
      </c>
      <c r="E547" s="216" t="s">
        <v>530</v>
      </c>
      <c r="F547" s="217" t="s">
        <v>531</v>
      </c>
      <c r="G547" s="218" t="s">
        <v>236</v>
      </c>
      <c r="H547" s="219">
        <v>10</v>
      </c>
      <c r="I547" s="220"/>
      <c r="J547" s="221">
        <f>ROUND(I547*H547,2)</f>
        <v>0</v>
      </c>
      <c r="K547" s="217" t="s">
        <v>148</v>
      </c>
      <c r="L547" s="47"/>
      <c r="M547" s="222" t="s">
        <v>46</v>
      </c>
      <c r="N547" s="223" t="s">
        <v>54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149</v>
      </c>
      <c r="AT547" s="226" t="s">
        <v>144</v>
      </c>
      <c r="AU547" s="226" t="s">
        <v>91</v>
      </c>
      <c r="AY547" s="19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87</v>
      </c>
      <c r="BK547" s="227">
        <f>ROUND(I547*H547,2)</f>
        <v>0</v>
      </c>
      <c r="BL547" s="19" t="s">
        <v>149</v>
      </c>
      <c r="BM547" s="226" t="s">
        <v>532</v>
      </c>
    </row>
    <row r="548" s="2" customFormat="1">
      <c r="A548" s="41"/>
      <c r="B548" s="42"/>
      <c r="C548" s="43"/>
      <c r="D548" s="228" t="s">
        <v>151</v>
      </c>
      <c r="E548" s="43"/>
      <c r="F548" s="229" t="s">
        <v>533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151</v>
      </c>
      <c r="AU548" s="19" t="s">
        <v>91</v>
      </c>
    </row>
    <row r="549" s="2" customFormat="1">
      <c r="A549" s="41"/>
      <c r="B549" s="42"/>
      <c r="C549" s="43"/>
      <c r="D549" s="233" t="s">
        <v>153</v>
      </c>
      <c r="E549" s="43"/>
      <c r="F549" s="234" t="s">
        <v>534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19" t="s">
        <v>153</v>
      </c>
      <c r="AU549" s="19" t="s">
        <v>91</v>
      </c>
    </row>
    <row r="550" s="13" customFormat="1">
      <c r="A550" s="13"/>
      <c r="B550" s="235"/>
      <c r="C550" s="236"/>
      <c r="D550" s="228" t="s">
        <v>155</v>
      </c>
      <c r="E550" s="237" t="s">
        <v>46</v>
      </c>
      <c r="F550" s="238" t="s">
        <v>535</v>
      </c>
      <c r="G550" s="236"/>
      <c r="H550" s="237" t="s">
        <v>46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155</v>
      </c>
      <c r="AU550" s="244" t="s">
        <v>91</v>
      </c>
      <c r="AV550" s="13" t="s">
        <v>87</v>
      </c>
      <c r="AW550" s="13" t="s">
        <v>42</v>
      </c>
      <c r="AX550" s="13" t="s">
        <v>83</v>
      </c>
      <c r="AY550" s="244" t="s">
        <v>142</v>
      </c>
    </row>
    <row r="551" s="14" customFormat="1">
      <c r="A551" s="14"/>
      <c r="B551" s="245"/>
      <c r="C551" s="246"/>
      <c r="D551" s="228" t="s">
        <v>155</v>
      </c>
      <c r="E551" s="247" t="s">
        <v>46</v>
      </c>
      <c r="F551" s="248" t="s">
        <v>227</v>
      </c>
      <c r="G551" s="246"/>
      <c r="H551" s="249">
        <v>10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155</v>
      </c>
      <c r="AU551" s="255" t="s">
        <v>91</v>
      </c>
      <c r="AV551" s="14" t="s">
        <v>91</v>
      </c>
      <c r="AW551" s="14" t="s">
        <v>42</v>
      </c>
      <c r="AX551" s="14" t="s">
        <v>87</v>
      </c>
      <c r="AY551" s="255" t="s">
        <v>142</v>
      </c>
    </row>
    <row r="552" s="2" customFormat="1" ht="24.15" customHeight="1">
      <c r="A552" s="41"/>
      <c r="B552" s="42"/>
      <c r="C552" s="215" t="s">
        <v>536</v>
      </c>
      <c r="D552" s="215" t="s">
        <v>144</v>
      </c>
      <c r="E552" s="216" t="s">
        <v>537</v>
      </c>
      <c r="F552" s="217" t="s">
        <v>538</v>
      </c>
      <c r="G552" s="218" t="s">
        <v>236</v>
      </c>
      <c r="H552" s="219">
        <v>600</v>
      </c>
      <c r="I552" s="220"/>
      <c r="J552" s="221">
        <f>ROUND(I552*H552,2)</f>
        <v>0</v>
      </c>
      <c r="K552" s="217" t="s">
        <v>148</v>
      </c>
      <c r="L552" s="47"/>
      <c r="M552" s="222" t="s">
        <v>46</v>
      </c>
      <c r="N552" s="223" t="s">
        <v>54</v>
      </c>
      <c r="O552" s="87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149</v>
      </c>
      <c r="AT552" s="226" t="s">
        <v>144</v>
      </c>
      <c r="AU552" s="226" t="s">
        <v>91</v>
      </c>
      <c r="AY552" s="19" t="s">
        <v>142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87</v>
      </c>
      <c r="BK552" s="227">
        <f>ROUND(I552*H552,2)</f>
        <v>0</v>
      </c>
      <c r="BL552" s="19" t="s">
        <v>149</v>
      </c>
      <c r="BM552" s="226" t="s">
        <v>539</v>
      </c>
    </row>
    <row r="553" s="2" customFormat="1">
      <c r="A553" s="41"/>
      <c r="B553" s="42"/>
      <c r="C553" s="43"/>
      <c r="D553" s="228" t="s">
        <v>151</v>
      </c>
      <c r="E553" s="43"/>
      <c r="F553" s="229" t="s">
        <v>540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151</v>
      </c>
      <c r="AU553" s="19" t="s">
        <v>91</v>
      </c>
    </row>
    <row r="554" s="2" customFormat="1">
      <c r="A554" s="41"/>
      <c r="B554" s="42"/>
      <c r="C554" s="43"/>
      <c r="D554" s="233" t="s">
        <v>153</v>
      </c>
      <c r="E554" s="43"/>
      <c r="F554" s="234" t="s">
        <v>541</v>
      </c>
      <c r="G554" s="43"/>
      <c r="H554" s="43"/>
      <c r="I554" s="230"/>
      <c r="J554" s="43"/>
      <c r="K554" s="43"/>
      <c r="L554" s="47"/>
      <c r="M554" s="231"/>
      <c r="N554" s="232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19" t="s">
        <v>153</v>
      </c>
      <c r="AU554" s="19" t="s">
        <v>91</v>
      </c>
    </row>
    <row r="555" s="13" customFormat="1">
      <c r="A555" s="13"/>
      <c r="B555" s="235"/>
      <c r="C555" s="236"/>
      <c r="D555" s="228" t="s">
        <v>155</v>
      </c>
      <c r="E555" s="237" t="s">
        <v>46</v>
      </c>
      <c r="F555" s="238" t="s">
        <v>542</v>
      </c>
      <c r="G555" s="236"/>
      <c r="H555" s="237" t="s">
        <v>46</v>
      </c>
      <c r="I555" s="239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155</v>
      </c>
      <c r="AU555" s="244" t="s">
        <v>91</v>
      </c>
      <c r="AV555" s="13" t="s">
        <v>87</v>
      </c>
      <c r="AW555" s="13" t="s">
        <v>42</v>
      </c>
      <c r="AX555" s="13" t="s">
        <v>83</v>
      </c>
      <c r="AY555" s="244" t="s">
        <v>142</v>
      </c>
    </row>
    <row r="556" s="13" customFormat="1">
      <c r="A556" s="13"/>
      <c r="B556" s="235"/>
      <c r="C556" s="236"/>
      <c r="D556" s="228" t="s">
        <v>155</v>
      </c>
      <c r="E556" s="237" t="s">
        <v>46</v>
      </c>
      <c r="F556" s="238" t="s">
        <v>543</v>
      </c>
      <c r="G556" s="236"/>
      <c r="H556" s="237" t="s">
        <v>46</v>
      </c>
      <c r="I556" s="239"/>
      <c r="J556" s="236"/>
      <c r="K556" s="236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155</v>
      </c>
      <c r="AU556" s="244" t="s">
        <v>91</v>
      </c>
      <c r="AV556" s="13" t="s">
        <v>87</v>
      </c>
      <c r="AW556" s="13" t="s">
        <v>42</v>
      </c>
      <c r="AX556" s="13" t="s">
        <v>83</v>
      </c>
      <c r="AY556" s="244" t="s">
        <v>142</v>
      </c>
    </row>
    <row r="557" s="13" customFormat="1">
      <c r="A557" s="13"/>
      <c r="B557" s="235"/>
      <c r="C557" s="236"/>
      <c r="D557" s="228" t="s">
        <v>155</v>
      </c>
      <c r="E557" s="237" t="s">
        <v>46</v>
      </c>
      <c r="F557" s="238" t="s">
        <v>544</v>
      </c>
      <c r="G557" s="236"/>
      <c r="H557" s="237" t="s">
        <v>46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155</v>
      </c>
      <c r="AU557" s="244" t="s">
        <v>91</v>
      </c>
      <c r="AV557" s="13" t="s">
        <v>87</v>
      </c>
      <c r="AW557" s="13" t="s">
        <v>42</v>
      </c>
      <c r="AX557" s="13" t="s">
        <v>83</v>
      </c>
      <c r="AY557" s="244" t="s">
        <v>142</v>
      </c>
    </row>
    <row r="558" s="13" customFormat="1">
      <c r="A558" s="13"/>
      <c r="B558" s="235"/>
      <c r="C558" s="236"/>
      <c r="D558" s="228" t="s">
        <v>155</v>
      </c>
      <c r="E558" s="237" t="s">
        <v>46</v>
      </c>
      <c r="F558" s="238" t="s">
        <v>545</v>
      </c>
      <c r="G558" s="236"/>
      <c r="H558" s="237" t="s">
        <v>46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155</v>
      </c>
      <c r="AU558" s="244" t="s">
        <v>91</v>
      </c>
      <c r="AV558" s="13" t="s">
        <v>87</v>
      </c>
      <c r="AW558" s="13" t="s">
        <v>42</v>
      </c>
      <c r="AX558" s="13" t="s">
        <v>83</v>
      </c>
      <c r="AY558" s="244" t="s">
        <v>142</v>
      </c>
    </row>
    <row r="559" s="14" customFormat="1">
      <c r="A559" s="14"/>
      <c r="B559" s="245"/>
      <c r="C559" s="246"/>
      <c r="D559" s="228" t="s">
        <v>155</v>
      </c>
      <c r="E559" s="247" t="s">
        <v>46</v>
      </c>
      <c r="F559" s="248" t="s">
        <v>546</v>
      </c>
      <c r="G559" s="246"/>
      <c r="H559" s="249">
        <v>600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155</v>
      </c>
      <c r="AU559" s="255" t="s">
        <v>91</v>
      </c>
      <c r="AV559" s="14" t="s">
        <v>91</v>
      </c>
      <c r="AW559" s="14" t="s">
        <v>42</v>
      </c>
      <c r="AX559" s="14" t="s">
        <v>87</v>
      </c>
      <c r="AY559" s="255" t="s">
        <v>142</v>
      </c>
    </row>
    <row r="560" s="2" customFormat="1" ht="16.5" customHeight="1">
      <c r="A560" s="41"/>
      <c r="B560" s="42"/>
      <c r="C560" s="215" t="s">
        <v>547</v>
      </c>
      <c r="D560" s="215" t="s">
        <v>144</v>
      </c>
      <c r="E560" s="216" t="s">
        <v>548</v>
      </c>
      <c r="F560" s="217" t="s">
        <v>549</v>
      </c>
      <c r="G560" s="218" t="s">
        <v>236</v>
      </c>
      <c r="H560" s="219">
        <v>2</v>
      </c>
      <c r="I560" s="220"/>
      <c r="J560" s="221">
        <f>ROUND(I560*H560,2)</f>
        <v>0</v>
      </c>
      <c r="K560" s="217" t="s">
        <v>148</v>
      </c>
      <c r="L560" s="47"/>
      <c r="M560" s="222" t="s">
        <v>46</v>
      </c>
      <c r="N560" s="223" t="s">
        <v>54</v>
      </c>
      <c r="O560" s="87"/>
      <c r="P560" s="224">
        <f>O560*H560</f>
        <v>0</v>
      </c>
      <c r="Q560" s="224">
        <v>0.081119999999999998</v>
      </c>
      <c r="R560" s="224">
        <f>Q560*H560</f>
        <v>0.16224</v>
      </c>
      <c r="S560" s="224">
        <v>0</v>
      </c>
      <c r="T560" s="225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6" t="s">
        <v>149</v>
      </c>
      <c r="AT560" s="226" t="s">
        <v>144</v>
      </c>
      <c r="AU560" s="226" t="s">
        <v>91</v>
      </c>
      <c r="AY560" s="19" t="s">
        <v>142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87</v>
      </c>
      <c r="BK560" s="227">
        <f>ROUND(I560*H560,2)</f>
        <v>0</v>
      </c>
      <c r="BL560" s="19" t="s">
        <v>149</v>
      </c>
      <c r="BM560" s="226" t="s">
        <v>550</v>
      </c>
    </row>
    <row r="561" s="2" customFormat="1">
      <c r="A561" s="41"/>
      <c r="B561" s="42"/>
      <c r="C561" s="43"/>
      <c r="D561" s="228" t="s">
        <v>151</v>
      </c>
      <c r="E561" s="43"/>
      <c r="F561" s="229" t="s">
        <v>551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19" t="s">
        <v>151</v>
      </c>
      <c r="AU561" s="19" t="s">
        <v>91</v>
      </c>
    </row>
    <row r="562" s="2" customFormat="1">
      <c r="A562" s="41"/>
      <c r="B562" s="42"/>
      <c r="C562" s="43"/>
      <c r="D562" s="233" t="s">
        <v>153</v>
      </c>
      <c r="E562" s="43"/>
      <c r="F562" s="234" t="s">
        <v>552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19" t="s">
        <v>153</v>
      </c>
      <c r="AU562" s="19" t="s">
        <v>91</v>
      </c>
    </row>
    <row r="563" s="13" customFormat="1">
      <c r="A563" s="13"/>
      <c r="B563" s="235"/>
      <c r="C563" s="236"/>
      <c r="D563" s="228" t="s">
        <v>155</v>
      </c>
      <c r="E563" s="237" t="s">
        <v>46</v>
      </c>
      <c r="F563" s="238" t="s">
        <v>553</v>
      </c>
      <c r="G563" s="236"/>
      <c r="H563" s="237" t="s">
        <v>46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155</v>
      </c>
      <c r="AU563" s="244" t="s">
        <v>91</v>
      </c>
      <c r="AV563" s="13" t="s">
        <v>87</v>
      </c>
      <c r="AW563" s="13" t="s">
        <v>42</v>
      </c>
      <c r="AX563" s="13" t="s">
        <v>83</v>
      </c>
      <c r="AY563" s="244" t="s">
        <v>142</v>
      </c>
    </row>
    <row r="564" s="14" customFormat="1">
      <c r="A564" s="14"/>
      <c r="B564" s="245"/>
      <c r="C564" s="246"/>
      <c r="D564" s="228" t="s">
        <v>155</v>
      </c>
      <c r="E564" s="247" t="s">
        <v>46</v>
      </c>
      <c r="F564" s="248" t="s">
        <v>91</v>
      </c>
      <c r="G564" s="246"/>
      <c r="H564" s="249">
        <v>2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155</v>
      </c>
      <c r="AU564" s="255" t="s">
        <v>91</v>
      </c>
      <c r="AV564" s="14" t="s">
        <v>91</v>
      </c>
      <c r="AW564" s="14" t="s">
        <v>42</v>
      </c>
      <c r="AX564" s="14" t="s">
        <v>87</v>
      </c>
      <c r="AY564" s="255" t="s">
        <v>142</v>
      </c>
    </row>
    <row r="565" s="2" customFormat="1" ht="24.15" customHeight="1">
      <c r="A565" s="41"/>
      <c r="B565" s="42"/>
      <c r="C565" s="215" t="s">
        <v>554</v>
      </c>
      <c r="D565" s="215" t="s">
        <v>144</v>
      </c>
      <c r="E565" s="216" t="s">
        <v>555</v>
      </c>
      <c r="F565" s="217" t="s">
        <v>556</v>
      </c>
      <c r="G565" s="218" t="s">
        <v>147</v>
      </c>
      <c r="H565" s="219">
        <v>35.665999999999997</v>
      </c>
      <c r="I565" s="220"/>
      <c r="J565" s="221">
        <f>ROUND(I565*H565,2)</f>
        <v>0</v>
      </c>
      <c r="K565" s="217" t="s">
        <v>148</v>
      </c>
      <c r="L565" s="47"/>
      <c r="M565" s="222" t="s">
        <v>46</v>
      </c>
      <c r="N565" s="223" t="s">
        <v>54</v>
      </c>
      <c r="O565" s="87"/>
      <c r="P565" s="224">
        <f>O565*H565</f>
        <v>0</v>
      </c>
      <c r="Q565" s="224">
        <v>0.00088000000000000003</v>
      </c>
      <c r="R565" s="224">
        <f>Q565*H565</f>
        <v>0.031386079999999997</v>
      </c>
      <c r="S565" s="224">
        <v>0</v>
      </c>
      <c r="T565" s="225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149</v>
      </c>
      <c r="AT565" s="226" t="s">
        <v>144</v>
      </c>
      <c r="AU565" s="226" t="s">
        <v>91</v>
      </c>
      <c r="AY565" s="19" t="s">
        <v>142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87</v>
      </c>
      <c r="BK565" s="227">
        <f>ROUND(I565*H565,2)</f>
        <v>0</v>
      </c>
      <c r="BL565" s="19" t="s">
        <v>149</v>
      </c>
      <c r="BM565" s="226" t="s">
        <v>557</v>
      </c>
    </row>
    <row r="566" s="2" customFormat="1">
      <c r="A566" s="41"/>
      <c r="B566" s="42"/>
      <c r="C566" s="43"/>
      <c r="D566" s="228" t="s">
        <v>151</v>
      </c>
      <c r="E566" s="43"/>
      <c r="F566" s="229" t="s">
        <v>558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19" t="s">
        <v>151</v>
      </c>
      <c r="AU566" s="19" t="s">
        <v>91</v>
      </c>
    </row>
    <row r="567" s="2" customFormat="1">
      <c r="A567" s="41"/>
      <c r="B567" s="42"/>
      <c r="C567" s="43"/>
      <c r="D567" s="233" t="s">
        <v>153</v>
      </c>
      <c r="E567" s="43"/>
      <c r="F567" s="234" t="s">
        <v>559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19" t="s">
        <v>153</v>
      </c>
      <c r="AU567" s="19" t="s">
        <v>91</v>
      </c>
    </row>
    <row r="568" s="13" customFormat="1">
      <c r="A568" s="13"/>
      <c r="B568" s="235"/>
      <c r="C568" s="236"/>
      <c r="D568" s="228" t="s">
        <v>155</v>
      </c>
      <c r="E568" s="237" t="s">
        <v>46</v>
      </c>
      <c r="F568" s="238" t="s">
        <v>560</v>
      </c>
      <c r="G568" s="236"/>
      <c r="H568" s="237" t="s">
        <v>46</v>
      </c>
      <c r="I568" s="239"/>
      <c r="J568" s="236"/>
      <c r="K568" s="236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155</v>
      </c>
      <c r="AU568" s="244" t="s">
        <v>91</v>
      </c>
      <c r="AV568" s="13" t="s">
        <v>87</v>
      </c>
      <c r="AW568" s="13" t="s">
        <v>42</v>
      </c>
      <c r="AX568" s="13" t="s">
        <v>83</v>
      </c>
      <c r="AY568" s="244" t="s">
        <v>142</v>
      </c>
    </row>
    <row r="569" s="13" customFormat="1">
      <c r="A569" s="13"/>
      <c r="B569" s="235"/>
      <c r="C569" s="236"/>
      <c r="D569" s="228" t="s">
        <v>155</v>
      </c>
      <c r="E569" s="237" t="s">
        <v>46</v>
      </c>
      <c r="F569" s="238" t="s">
        <v>561</v>
      </c>
      <c r="G569" s="236"/>
      <c r="H569" s="237" t="s">
        <v>46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155</v>
      </c>
      <c r="AU569" s="244" t="s">
        <v>91</v>
      </c>
      <c r="AV569" s="13" t="s">
        <v>87</v>
      </c>
      <c r="AW569" s="13" t="s">
        <v>42</v>
      </c>
      <c r="AX569" s="13" t="s">
        <v>83</v>
      </c>
      <c r="AY569" s="244" t="s">
        <v>142</v>
      </c>
    </row>
    <row r="570" s="13" customFormat="1">
      <c r="A570" s="13"/>
      <c r="B570" s="235"/>
      <c r="C570" s="236"/>
      <c r="D570" s="228" t="s">
        <v>155</v>
      </c>
      <c r="E570" s="237" t="s">
        <v>46</v>
      </c>
      <c r="F570" s="238" t="s">
        <v>562</v>
      </c>
      <c r="G570" s="236"/>
      <c r="H570" s="237" t="s">
        <v>46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155</v>
      </c>
      <c r="AU570" s="244" t="s">
        <v>91</v>
      </c>
      <c r="AV570" s="13" t="s">
        <v>87</v>
      </c>
      <c r="AW570" s="13" t="s">
        <v>42</v>
      </c>
      <c r="AX570" s="13" t="s">
        <v>83</v>
      </c>
      <c r="AY570" s="244" t="s">
        <v>142</v>
      </c>
    </row>
    <row r="571" s="14" customFormat="1">
      <c r="A571" s="14"/>
      <c r="B571" s="245"/>
      <c r="C571" s="246"/>
      <c r="D571" s="228" t="s">
        <v>155</v>
      </c>
      <c r="E571" s="247" t="s">
        <v>46</v>
      </c>
      <c r="F571" s="248" t="s">
        <v>563</v>
      </c>
      <c r="G571" s="246"/>
      <c r="H571" s="249">
        <v>35.665999999999997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155</v>
      </c>
      <c r="AU571" s="255" t="s">
        <v>91</v>
      </c>
      <c r="AV571" s="14" t="s">
        <v>91</v>
      </c>
      <c r="AW571" s="14" t="s">
        <v>42</v>
      </c>
      <c r="AX571" s="14" t="s">
        <v>87</v>
      </c>
      <c r="AY571" s="255" t="s">
        <v>142</v>
      </c>
    </row>
    <row r="572" s="2" customFormat="1" ht="24.15" customHeight="1">
      <c r="A572" s="41"/>
      <c r="B572" s="42"/>
      <c r="C572" s="215" t="s">
        <v>564</v>
      </c>
      <c r="D572" s="215" t="s">
        <v>144</v>
      </c>
      <c r="E572" s="216" t="s">
        <v>565</v>
      </c>
      <c r="F572" s="217" t="s">
        <v>566</v>
      </c>
      <c r="G572" s="218" t="s">
        <v>147</v>
      </c>
      <c r="H572" s="219">
        <v>35.665999999999997</v>
      </c>
      <c r="I572" s="220"/>
      <c r="J572" s="221">
        <f>ROUND(I572*H572,2)</f>
        <v>0</v>
      </c>
      <c r="K572" s="217" t="s">
        <v>148</v>
      </c>
      <c r="L572" s="47"/>
      <c r="M572" s="222" t="s">
        <v>46</v>
      </c>
      <c r="N572" s="223" t="s">
        <v>54</v>
      </c>
      <c r="O572" s="87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149</v>
      </c>
      <c r="AT572" s="226" t="s">
        <v>144</v>
      </c>
      <c r="AU572" s="226" t="s">
        <v>91</v>
      </c>
      <c r="AY572" s="19" t="s">
        <v>142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87</v>
      </c>
      <c r="BK572" s="227">
        <f>ROUND(I572*H572,2)</f>
        <v>0</v>
      </c>
      <c r="BL572" s="19" t="s">
        <v>149</v>
      </c>
      <c r="BM572" s="226" t="s">
        <v>567</v>
      </c>
    </row>
    <row r="573" s="2" customFormat="1">
      <c r="A573" s="41"/>
      <c r="B573" s="42"/>
      <c r="C573" s="43"/>
      <c r="D573" s="228" t="s">
        <v>151</v>
      </c>
      <c r="E573" s="43"/>
      <c r="F573" s="229" t="s">
        <v>568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151</v>
      </c>
      <c r="AU573" s="19" t="s">
        <v>91</v>
      </c>
    </row>
    <row r="574" s="2" customFormat="1">
      <c r="A574" s="41"/>
      <c r="B574" s="42"/>
      <c r="C574" s="43"/>
      <c r="D574" s="233" t="s">
        <v>153</v>
      </c>
      <c r="E574" s="43"/>
      <c r="F574" s="234" t="s">
        <v>569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9" t="s">
        <v>153</v>
      </c>
      <c r="AU574" s="19" t="s">
        <v>91</v>
      </c>
    </row>
    <row r="575" s="13" customFormat="1">
      <c r="A575" s="13"/>
      <c r="B575" s="235"/>
      <c r="C575" s="236"/>
      <c r="D575" s="228" t="s">
        <v>155</v>
      </c>
      <c r="E575" s="237" t="s">
        <v>46</v>
      </c>
      <c r="F575" s="238" t="s">
        <v>560</v>
      </c>
      <c r="G575" s="236"/>
      <c r="H575" s="237" t="s">
        <v>46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155</v>
      </c>
      <c r="AU575" s="244" t="s">
        <v>91</v>
      </c>
      <c r="AV575" s="13" t="s">
        <v>87</v>
      </c>
      <c r="AW575" s="13" t="s">
        <v>42</v>
      </c>
      <c r="AX575" s="13" t="s">
        <v>83</v>
      </c>
      <c r="AY575" s="244" t="s">
        <v>142</v>
      </c>
    </row>
    <row r="576" s="13" customFormat="1">
      <c r="A576" s="13"/>
      <c r="B576" s="235"/>
      <c r="C576" s="236"/>
      <c r="D576" s="228" t="s">
        <v>155</v>
      </c>
      <c r="E576" s="237" t="s">
        <v>46</v>
      </c>
      <c r="F576" s="238" t="s">
        <v>570</v>
      </c>
      <c r="G576" s="236"/>
      <c r="H576" s="237" t="s">
        <v>46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155</v>
      </c>
      <c r="AU576" s="244" t="s">
        <v>91</v>
      </c>
      <c r="AV576" s="13" t="s">
        <v>87</v>
      </c>
      <c r="AW576" s="13" t="s">
        <v>42</v>
      </c>
      <c r="AX576" s="13" t="s">
        <v>83</v>
      </c>
      <c r="AY576" s="244" t="s">
        <v>142</v>
      </c>
    </row>
    <row r="577" s="13" customFormat="1">
      <c r="A577" s="13"/>
      <c r="B577" s="235"/>
      <c r="C577" s="236"/>
      <c r="D577" s="228" t="s">
        <v>155</v>
      </c>
      <c r="E577" s="237" t="s">
        <v>46</v>
      </c>
      <c r="F577" s="238" t="s">
        <v>562</v>
      </c>
      <c r="G577" s="236"/>
      <c r="H577" s="237" t="s">
        <v>46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155</v>
      </c>
      <c r="AU577" s="244" t="s">
        <v>91</v>
      </c>
      <c r="AV577" s="13" t="s">
        <v>87</v>
      </c>
      <c r="AW577" s="13" t="s">
        <v>42</v>
      </c>
      <c r="AX577" s="13" t="s">
        <v>83</v>
      </c>
      <c r="AY577" s="244" t="s">
        <v>142</v>
      </c>
    </row>
    <row r="578" s="14" customFormat="1">
      <c r="A578" s="14"/>
      <c r="B578" s="245"/>
      <c r="C578" s="246"/>
      <c r="D578" s="228" t="s">
        <v>155</v>
      </c>
      <c r="E578" s="247" t="s">
        <v>46</v>
      </c>
      <c r="F578" s="248" t="s">
        <v>563</v>
      </c>
      <c r="G578" s="246"/>
      <c r="H578" s="249">
        <v>35.665999999999997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155</v>
      </c>
      <c r="AU578" s="255" t="s">
        <v>91</v>
      </c>
      <c r="AV578" s="14" t="s">
        <v>91</v>
      </c>
      <c r="AW578" s="14" t="s">
        <v>42</v>
      </c>
      <c r="AX578" s="14" t="s">
        <v>87</v>
      </c>
      <c r="AY578" s="255" t="s">
        <v>142</v>
      </c>
    </row>
    <row r="579" s="2" customFormat="1" ht="24.15" customHeight="1">
      <c r="A579" s="41"/>
      <c r="B579" s="42"/>
      <c r="C579" s="215" t="s">
        <v>571</v>
      </c>
      <c r="D579" s="215" t="s">
        <v>144</v>
      </c>
      <c r="E579" s="216" t="s">
        <v>572</v>
      </c>
      <c r="F579" s="217" t="s">
        <v>573</v>
      </c>
      <c r="G579" s="218" t="s">
        <v>147</v>
      </c>
      <c r="H579" s="219">
        <v>35.665999999999997</v>
      </c>
      <c r="I579" s="220"/>
      <c r="J579" s="221">
        <f>ROUND(I579*H579,2)</f>
        <v>0</v>
      </c>
      <c r="K579" s="217" t="s">
        <v>148</v>
      </c>
      <c r="L579" s="47"/>
      <c r="M579" s="222" t="s">
        <v>46</v>
      </c>
      <c r="N579" s="223" t="s">
        <v>54</v>
      </c>
      <c r="O579" s="87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149</v>
      </c>
      <c r="AT579" s="226" t="s">
        <v>144</v>
      </c>
      <c r="AU579" s="226" t="s">
        <v>91</v>
      </c>
      <c r="AY579" s="19" t="s">
        <v>142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87</v>
      </c>
      <c r="BK579" s="227">
        <f>ROUND(I579*H579,2)</f>
        <v>0</v>
      </c>
      <c r="BL579" s="19" t="s">
        <v>149</v>
      </c>
      <c r="BM579" s="226" t="s">
        <v>574</v>
      </c>
    </row>
    <row r="580" s="2" customFormat="1">
      <c r="A580" s="41"/>
      <c r="B580" s="42"/>
      <c r="C580" s="43"/>
      <c r="D580" s="228" t="s">
        <v>151</v>
      </c>
      <c r="E580" s="43"/>
      <c r="F580" s="229" t="s">
        <v>575</v>
      </c>
      <c r="G580" s="43"/>
      <c r="H580" s="43"/>
      <c r="I580" s="230"/>
      <c r="J580" s="43"/>
      <c r="K580" s="43"/>
      <c r="L580" s="47"/>
      <c r="M580" s="231"/>
      <c r="N580" s="232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19" t="s">
        <v>151</v>
      </c>
      <c r="AU580" s="19" t="s">
        <v>91</v>
      </c>
    </row>
    <row r="581" s="2" customFormat="1">
      <c r="A581" s="41"/>
      <c r="B581" s="42"/>
      <c r="C581" s="43"/>
      <c r="D581" s="233" t="s">
        <v>153</v>
      </c>
      <c r="E581" s="43"/>
      <c r="F581" s="234" t="s">
        <v>576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19" t="s">
        <v>153</v>
      </c>
      <c r="AU581" s="19" t="s">
        <v>91</v>
      </c>
    </row>
    <row r="582" s="2" customFormat="1" ht="24.15" customHeight="1">
      <c r="A582" s="41"/>
      <c r="B582" s="42"/>
      <c r="C582" s="215" t="s">
        <v>577</v>
      </c>
      <c r="D582" s="215" t="s">
        <v>144</v>
      </c>
      <c r="E582" s="216" t="s">
        <v>578</v>
      </c>
      <c r="F582" s="217" t="s">
        <v>579</v>
      </c>
      <c r="G582" s="218" t="s">
        <v>191</v>
      </c>
      <c r="H582" s="219">
        <v>37.170999999999999</v>
      </c>
      <c r="I582" s="220"/>
      <c r="J582" s="221">
        <f>ROUND(I582*H582,2)</f>
        <v>0</v>
      </c>
      <c r="K582" s="217" t="s">
        <v>148</v>
      </c>
      <c r="L582" s="47"/>
      <c r="M582" s="222" t="s">
        <v>46</v>
      </c>
      <c r="N582" s="223" t="s">
        <v>54</v>
      </c>
      <c r="O582" s="87"/>
      <c r="P582" s="224">
        <f>O582*H582</f>
        <v>0</v>
      </c>
      <c r="Q582" s="224">
        <v>0</v>
      </c>
      <c r="R582" s="224">
        <f>Q582*H582</f>
        <v>0</v>
      </c>
      <c r="S582" s="224">
        <v>0.065000000000000002</v>
      </c>
      <c r="T582" s="225">
        <f>S582*H582</f>
        <v>2.416115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149</v>
      </c>
      <c r="AT582" s="226" t="s">
        <v>144</v>
      </c>
      <c r="AU582" s="226" t="s">
        <v>91</v>
      </c>
      <c r="AY582" s="19" t="s">
        <v>142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87</v>
      </c>
      <c r="BK582" s="227">
        <f>ROUND(I582*H582,2)</f>
        <v>0</v>
      </c>
      <c r="BL582" s="19" t="s">
        <v>149</v>
      </c>
      <c r="BM582" s="226" t="s">
        <v>580</v>
      </c>
    </row>
    <row r="583" s="2" customFormat="1">
      <c r="A583" s="41"/>
      <c r="B583" s="42"/>
      <c r="C583" s="43"/>
      <c r="D583" s="228" t="s">
        <v>151</v>
      </c>
      <c r="E583" s="43"/>
      <c r="F583" s="229" t="s">
        <v>581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19" t="s">
        <v>151</v>
      </c>
      <c r="AU583" s="19" t="s">
        <v>91</v>
      </c>
    </row>
    <row r="584" s="2" customFormat="1">
      <c r="A584" s="41"/>
      <c r="B584" s="42"/>
      <c r="C584" s="43"/>
      <c r="D584" s="233" t="s">
        <v>153</v>
      </c>
      <c r="E584" s="43"/>
      <c r="F584" s="234" t="s">
        <v>582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19" t="s">
        <v>153</v>
      </c>
      <c r="AU584" s="19" t="s">
        <v>91</v>
      </c>
    </row>
    <row r="585" s="13" customFormat="1">
      <c r="A585" s="13"/>
      <c r="B585" s="235"/>
      <c r="C585" s="236"/>
      <c r="D585" s="228" t="s">
        <v>155</v>
      </c>
      <c r="E585" s="237" t="s">
        <v>46</v>
      </c>
      <c r="F585" s="238" t="s">
        <v>583</v>
      </c>
      <c r="G585" s="236"/>
      <c r="H585" s="237" t="s">
        <v>46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155</v>
      </c>
      <c r="AU585" s="244" t="s">
        <v>91</v>
      </c>
      <c r="AV585" s="13" t="s">
        <v>87</v>
      </c>
      <c r="AW585" s="13" t="s">
        <v>42</v>
      </c>
      <c r="AX585" s="13" t="s">
        <v>83</v>
      </c>
      <c r="AY585" s="244" t="s">
        <v>142</v>
      </c>
    </row>
    <row r="586" s="13" customFormat="1">
      <c r="A586" s="13"/>
      <c r="B586" s="235"/>
      <c r="C586" s="236"/>
      <c r="D586" s="228" t="s">
        <v>155</v>
      </c>
      <c r="E586" s="237" t="s">
        <v>46</v>
      </c>
      <c r="F586" s="238" t="s">
        <v>170</v>
      </c>
      <c r="G586" s="236"/>
      <c r="H586" s="237" t="s">
        <v>46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155</v>
      </c>
      <c r="AU586" s="244" t="s">
        <v>91</v>
      </c>
      <c r="AV586" s="13" t="s">
        <v>87</v>
      </c>
      <c r="AW586" s="13" t="s">
        <v>42</v>
      </c>
      <c r="AX586" s="13" t="s">
        <v>83</v>
      </c>
      <c r="AY586" s="244" t="s">
        <v>142</v>
      </c>
    </row>
    <row r="587" s="13" customFormat="1">
      <c r="A587" s="13"/>
      <c r="B587" s="235"/>
      <c r="C587" s="236"/>
      <c r="D587" s="228" t="s">
        <v>155</v>
      </c>
      <c r="E587" s="237" t="s">
        <v>46</v>
      </c>
      <c r="F587" s="238" t="s">
        <v>584</v>
      </c>
      <c r="G587" s="236"/>
      <c r="H587" s="237" t="s">
        <v>46</v>
      </c>
      <c r="I587" s="239"/>
      <c r="J587" s="236"/>
      <c r="K587" s="236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155</v>
      </c>
      <c r="AU587" s="244" t="s">
        <v>91</v>
      </c>
      <c r="AV587" s="13" t="s">
        <v>87</v>
      </c>
      <c r="AW587" s="13" t="s">
        <v>42</v>
      </c>
      <c r="AX587" s="13" t="s">
        <v>83</v>
      </c>
      <c r="AY587" s="244" t="s">
        <v>142</v>
      </c>
    </row>
    <row r="588" s="13" customFormat="1">
      <c r="A588" s="13"/>
      <c r="B588" s="235"/>
      <c r="C588" s="236"/>
      <c r="D588" s="228" t="s">
        <v>155</v>
      </c>
      <c r="E588" s="237" t="s">
        <v>46</v>
      </c>
      <c r="F588" s="238" t="s">
        <v>585</v>
      </c>
      <c r="G588" s="236"/>
      <c r="H588" s="237" t="s">
        <v>46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155</v>
      </c>
      <c r="AU588" s="244" t="s">
        <v>91</v>
      </c>
      <c r="AV588" s="13" t="s">
        <v>87</v>
      </c>
      <c r="AW588" s="13" t="s">
        <v>42</v>
      </c>
      <c r="AX588" s="13" t="s">
        <v>83</v>
      </c>
      <c r="AY588" s="244" t="s">
        <v>142</v>
      </c>
    </row>
    <row r="589" s="14" customFormat="1">
      <c r="A589" s="14"/>
      <c r="B589" s="245"/>
      <c r="C589" s="246"/>
      <c r="D589" s="228" t="s">
        <v>155</v>
      </c>
      <c r="E589" s="247" t="s">
        <v>46</v>
      </c>
      <c r="F589" s="248" t="s">
        <v>586</v>
      </c>
      <c r="G589" s="246"/>
      <c r="H589" s="249">
        <v>6.4400000000000004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155</v>
      </c>
      <c r="AU589" s="255" t="s">
        <v>91</v>
      </c>
      <c r="AV589" s="14" t="s">
        <v>91</v>
      </c>
      <c r="AW589" s="14" t="s">
        <v>42</v>
      </c>
      <c r="AX589" s="14" t="s">
        <v>83</v>
      </c>
      <c r="AY589" s="255" t="s">
        <v>142</v>
      </c>
    </row>
    <row r="590" s="13" customFormat="1">
      <c r="A590" s="13"/>
      <c r="B590" s="235"/>
      <c r="C590" s="236"/>
      <c r="D590" s="228" t="s">
        <v>155</v>
      </c>
      <c r="E590" s="237" t="s">
        <v>46</v>
      </c>
      <c r="F590" s="238" t="s">
        <v>173</v>
      </c>
      <c r="G590" s="236"/>
      <c r="H590" s="237" t="s">
        <v>46</v>
      </c>
      <c r="I590" s="239"/>
      <c r="J590" s="236"/>
      <c r="K590" s="236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155</v>
      </c>
      <c r="AU590" s="244" t="s">
        <v>91</v>
      </c>
      <c r="AV590" s="13" t="s">
        <v>87</v>
      </c>
      <c r="AW590" s="13" t="s">
        <v>42</v>
      </c>
      <c r="AX590" s="13" t="s">
        <v>83</v>
      </c>
      <c r="AY590" s="244" t="s">
        <v>142</v>
      </c>
    </row>
    <row r="591" s="13" customFormat="1">
      <c r="A591" s="13"/>
      <c r="B591" s="235"/>
      <c r="C591" s="236"/>
      <c r="D591" s="228" t="s">
        <v>155</v>
      </c>
      <c r="E591" s="237" t="s">
        <v>46</v>
      </c>
      <c r="F591" s="238" t="s">
        <v>587</v>
      </c>
      <c r="G591" s="236"/>
      <c r="H591" s="237" t="s">
        <v>46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155</v>
      </c>
      <c r="AU591" s="244" t="s">
        <v>91</v>
      </c>
      <c r="AV591" s="13" t="s">
        <v>87</v>
      </c>
      <c r="AW591" s="13" t="s">
        <v>42</v>
      </c>
      <c r="AX591" s="13" t="s">
        <v>83</v>
      </c>
      <c r="AY591" s="244" t="s">
        <v>142</v>
      </c>
    </row>
    <row r="592" s="13" customFormat="1">
      <c r="A592" s="13"/>
      <c r="B592" s="235"/>
      <c r="C592" s="236"/>
      <c r="D592" s="228" t="s">
        <v>155</v>
      </c>
      <c r="E592" s="237" t="s">
        <v>46</v>
      </c>
      <c r="F592" s="238" t="s">
        <v>585</v>
      </c>
      <c r="G592" s="236"/>
      <c r="H592" s="237" t="s">
        <v>46</v>
      </c>
      <c r="I592" s="239"/>
      <c r="J592" s="236"/>
      <c r="K592" s="236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155</v>
      </c>
      <c r="AU592" s="244" t="s">
        <v>91</v>
      </c>
      <c r="AV592" s="13" t="s">
        <v>87</v>
      </c>
      <c r="AW592" s="13" t="s">
        <v>42</v>
      </c>
      <c r="AX592" s="13" t="s">
        <v>83</v>
      </c>
      <c r="AY592" s="244" t="s">
        <v>142</v>
      </c>
    </row>
    <row r="593" s="14" customFormat="1">
      <c r="A593" s="14"/>
      <c r="B593" s="245"/>
      <c r="C593" s="246"/>
      <c r="D593" s="228" t="s">
        <v>155</v>
      </c>
      <c r="E593" s="247" t="s">
        <v>46</v>
      </c>
      <c r="F593" s="248" t="s">
        <v>588</v>
      </c>
      <c r="G593" s="246"/>
      <c r="H593" s="249">
        <v>6.3550000000000004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155</v>
      </c>
      <c r="AU593" s="255" t="s">
        <v>91</v>
      </c>
      <c r="AV593" s="14" t="s">
        <v>91</v>
      </c>
      <c r="AW593" s="14" t="s">
        <v>42</v>
      </c>
      <c r="AX593" s="14" t="s">
        <v>83</v>
      </c>
      <c r="AY593" s="255" t="s">
        <v>142</v>
      </c>
    </row>
    <row r="594" s="16" customFormat="1">
      <c r="A594" s="16"/>
      <c r="B594" s="278"/>
      <c r="C594" s="279"/>
      <c r="D594" s="228" t="s">
        <v>155</v>
      </c>
      <c r="E594" s="280" t="s">
        <v>46</v>
      </c>
      <c r="F594" s="281" t="s">
        <v>424</v>
      </c>
      <c r="G594" s="279"/>
      <c r="H594" s="282">
        <v>12.795000000000002</v>
      </c>
      <c r="I594" s="283"/>
      <c r="J594" s="279"/>
      <c r="K594" s="279"/>
      <c r="L594" s="284"/>
      <c r="M594" s="285"/>
      <c r="N594" s="286"/>
      <c r="O594" s="286"/>
      <c r="P594" s="286"/>
      <c r="Q594" s="286"/>
      <c r="R594" s="286"/>
      <c r="S594" s="286"/>
      <c r="T594" s="287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88" t="s">
        <v>155</v>
      </c>
      <c r="AU594" s="288" t="s">
        <v>91</v>
      </c>
      <c r="AV594" s="16" t="s">
        <v>100</v>
      </c>
      <c r="AW594" s="16" t="s">
        <v>42</v>
      </c>
      <c r="AX594" s="16" t="s">
        <v>83</v>
      </c>
      <c r="AY594" s="288" t="s">
        <v>142</v>
      </c>
    </row>
    <row r="595" s="13" customFormat="1">
      <c r="A595" s="13"/>
      <c r="B595" s="235"/>
      <c r="C595" s="236"/>
      <c r="D595" s="228" t="s">
        <v>155</v>
      </c>
      <c r="E595" s="237" t="s">
        <v>46</v>
      </c>
      <c r="F595" s="238" t="s">
        <v>589</v>
      </c>
      <c r="G595" s="236"/>
      <c r="H595" s="237" t="s">
        <v>46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155</v>
      </c>
      <c r="AU595" s="244" t="s">
        <v>91</v>
      </c>
      <c r="AV595" s="13" t="s">
        <v>87</v>
      </c>
      <c r="AW595" s="13" t="s">
        <v>42</v>
      </c>
      <c r="AX595" s="13" t="s">
        <v>83</v>
      </c>
      <c r="AY595" s="244" t="s">
        <v>142</v>
      </c>
    </row>
    <row r="596" s="13" customFormat="1">
      <c r="A596" s="13"/>
      <c r="B596" s="235"/>
      <c r="C596" s="236"/>
      <c r="D596" s="228" t="s">
        <v>155</v>
      </c>
      <c r="E596" s="237" t="s">
        <v>46</v>
      </c>
      <c r="F596" s="238" t="s">
        <v>170</v>
      </c>
      <c r="G596" s="236"/>
      <c r="H596" s="237" t="s">
        <v>46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155</v>
      </c>
      <c r="AU596" s="244" t="s">
        <v>91</v>
      </c>
      <c r="AV596" s="13" t="s">
        <v>87</v>
      </c>
      <c r="AW596" s="13" t="s">
        <v>42</v>
      </c>
      <c r="AX596" s="13" t="s">
        <v>83</v>
      </c>
      <c r="AY596" s="244" t="s">
        <v>142</v>
      </c>
    </row>
    <row r="597" s="13" customFormat="1">
      <c r="A597" s="13"/>
      <c r="B597" s="235"/>
      <c r="C597" s="236"/>
      <c r="D597" s="228" t="s">
        <v>155</v>
      </c>
      <c r="E597" s="237" t="s">
        <v>46</v>
      </c>
      <c r="F597" s="238" t="s">
        <v>590</v>
      </c>
      <c r="G597" s="236"/>
      <c r="H597" s="237" t="s">
        <v>46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155</v>
      </c>
      <c r="AU597" s="244" t="s">
        <v>91</v>
      </c>
      <c r="AV597" s="13" t="s">
        <v>87</v>
      </c>
      <c r="AW597" s="13" t="s">
        <v>42</v>
      </c>
      <c r="AX597" s="13" t="s">
        <v>83</v>
      </c>
      <c r="AY597" s="244" t="s">
        <v>142</v>
      </c>
    </row>
    <row r="598" s="13" customFormat="1">
      <c r="A598" s="13"/>
      <c r="B598" s="235"/>
      <c r="C598" s="236"/>
      <c r="D598" s="228" t="s">
        <v>155</v>
      </c>
      <c r="E598" s="237" t="s">
        <v>46</v>
      </c>
      <c r="F598" s="238" t="s">
        <v>591</v>
      </c>
      <c r="G598" s="236"/>
      <c r="H598" s="237" t="s">
        <v>46</v>
      </c>
      <c r="I598" s="239"/>
      <c r="J598" s="236"/>
      <c r="K598" s="236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155</v>
      </c>
      <c r="AU598" s="244" t="s">
        <v>91</v>
      </c>
      <c r="AV598" s="13" t="s">
        <v>87</v>
      </c>
      <c r="AW598" s="13" t="s">
        <v>42</v>
      </c>
      <c r="AX598" s="13" t="s">
        <v>83</v>
      </c>
      <c r="AY598" s="244" t="s">
        <v>142</v>
      </c>
    </row>
    <row r="599" s="14" customFormat="1">
      <c r="A599" s="14"/>
      <c r="B599" s="245"/>
      <c r="C599" s="246"/>
      <c r="D599" s="228" t="s">
        <v>155</v>
      </c>
      <c r="E599" s="247" t="s">
        <v>46</v>
      </c>
      <c r="F599" s="248" t="s">
        <v>592</v>
      </c>
      <c r="G599" s="246"/>
      <c r="H599" s="249">
        <v>11.935000000000001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155</v>
      </c>
      <c r="AU599" s="255" t="s">
        <v>91</v>
      </c>
      <c r="AV599" s="14" t="s">
        <v>91</v>
      </c>
      <c r="AW599" s="14" t="s">
        <v>42</v>
      </c>
      <c r="AX599" s="14" t="s">
        <v>83</v>
      </c>
      <c r="AY599" s="255" t="s">
        <v>142</v>
      </c>
    </row>
    <row r="600" s="13" customFormat="1">
      <c r="A600" s="13"/>
      <c r="B600" s="235"/>
      <c r="C600" s="236"/>
      <c r="D600" s="228" t="s">
        <v>155</v>
      </c>
      <c r="E600" s="237" t="s">
        <v>46</v>
      </c>
      <c r="F600" s="238" t="s">
        <v>173</v>
      </c>
      <c r="G600" s="236"/>
      <c r="H600" s="237" t="s">
        <v>46</v>
      </c>
      <c r="I600" s="239"/>
      <c r="J600" s="236"/>
      <c r="K600" s="236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155</v>
      </c>
      <c r="AU600" s="244" t="s">
        <v>91</v>
      </c>
      <c r="AV600" s="13" t="s">
        <v>87</v>
      </c>
      <c r="AW600" s="13" t="s">
        <v>42</v>
      </c>
      <c r="AX600" s="13" t="s">
        <v>83</v>
      </c>
      <c r="AY600" s="244" t="s">
        <v>142</v>
      </c>
    </row>
    <row r="601" s="13" customFormat="1">
      <c r="A601" s="13"/>
      <c r="B601" s="235"/>
      <c r="C601" s="236"/>
      <c r="D601" s="228" t="s">
        <v>155</v>
      </c>
      <c r="E601" s="237" t="s">
        <v>46</v>
      </c>
      <c r="F601" s="238" t="s">
        <v>593</v>
      </c>
      <c r="G601" s="236"/>
      <c r="H601" s="237" t="s">
        <v>46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155</v>
      </c>
      <c r="AU601" s="244" t="s">
        <v>91</v>
      </c>
      <c r="AV601" s="13" t="s">
        <v>87</v>
      </c>
      <c r="AW601" s="13" t="s">
        <v>42</v>
      </c>
      <c r="AX601" s="13" t="s">
        <v>83</v>
      </c>
      <c r="AY601" s="244" t="s">
        <v>142</v>
      </c>
    </row>
    <row r="602" s="13" customFormat="1">
      <c r="A602" s="13"/>
      <c r="B602" s="235"/>
      <c r="C602" s="236"/>
      <c r="D602" s="228" t="s">
        <v>155</v>
      </c>
      <c r="E602" s="237" t="s">
        <v>46</v>
      </c>
      <c r="F602" s="238" t="s">
        <v>591</v>
      </c>
      <c r="G602" s="236"/>
      <c r="H602" s="237" t="s">
        <v>46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155</v>
      </c>
      <c r="AU602" s="244" t="s">
        <v>91</v>
      </c>
      <c r="AV602" s="13" t="s">
        <v>87</v>
      </c>
      <c r="AW602" s="13" t="s">
        <v>42</v>
      </c>
      <c r="AX602" s="13" t="s">
        <v>83</v>
      </c>
      <c r="AY602" s="244" t="s">
        <v>142</v>
      </c>
    </row>
    <row r="603" s="14" customFormat="1">
      <c r="A603" s="14"/>
      <c r="B603" s="245"/>
      <c r="C603" s="246"/>
      <c r="D603" s="228" t="s">
        <v>155</v>
      </c>
      <c r="E603" s="247" t="s">
        <v>46</v>
      </c>
      <c r="F603" s="248" t="s">
        <v>594</v>
      </c>
      <c r="G603" s="246"/>
      <c r="H603" s="249">
        <v>12.441000000000001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155</v>
      </c>
      <c r="AU603" s="255" t="s">
        <v>91</v>
      </c>
      <c r="AV603" s="14" t="s">
        <v>91</v>
      </c>
      <c r="AW603" s="14" t="s">
        <v>42</v>
      </c>
      <c r="AX603" s="14" t="s">
        <v>83</v>
      </c>
      <c r="AY603" s="255" t="s">
        <v>142</v>
      </c>
    </row>
    <row r="604" s="16" customFormat="1">
      <c r="A604" s="16"/>
      <c r="B604" s="278"/>
      <c r="C604" s="279"/>
      <c r="D604" s="228" t="s">
        <v>155</v>
      </c>
      <c r="E604" s="280" t="s">
        <v>46</v>
      </c>
      <c r="F604" s="281" t="s">
        <v>424</v>
      </c>
      <c r="G604" s="279"/>
      <c r="H604" s="282">
        <v>24.376000000000001</v>
      </c>
      <c r="I604" s="283"/>
      <c r="J604" s="279"/>
      <c r="K604" s="279"/>
      <c r="L604" s="284"/>
      <c r="M604" s="285"/>
      <c r="N604" s="286"/>
      <c r="O604" s="286"/>
      <c r="P604" s="286"/>
      <c r="Q604" s="286"/>
      <c r="R604" s="286"/>
      <c r="S604" s="286"/>
      <c r="T604" s="287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88" t="s">
        <v>155</v>
      </c>
      <c r="AU604" s="288" t="s">
        <v>91</v>
      </c>
      <c r="AV604" s="16" t="s">
        <v>100</v>
      </c>
      <c r="AW604" s="16" t="s">
        <v>42</v>
      </c>
      <c r="AX604" s="16" t="s">
        <v>83</v>
      </c>
      <c r="AY604" s="288" t="s">
        <v>142</v>
      </c>
    </row>
    <row r="605" s="15" customFormat="1">
      <c r="A605" s="15"/>
      <c r="B605" s="256"/>
      <c r="C605" s="257"/>
      <c r="D605" s="228" t="s">
        <v>155</v>
      </c>
      <c r="E605" s="258" t="s">
        <v>46</v>
      </c>
      <c r="F605" s="259" t="s">
        <v>176</v>
      </c>
      <c r="G605" s="257"/>
      <c r="H605" s="260">
        <v>37.171000000000006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155</v>
      </c>
      <c r="AU605" s="266" t="s">
        <v>91</v>
      </c>
      <c r="AV605" s="15" t="s">
        <v>149</v>
      </c>
      <c r="AW605" s="15" t="s">
        <v>42</v>
      </c>
      <c r="AX605" s="15" t="s">
        <v>87</v>
      </c>
      <c r="AY605" s="266" t="s">
        <v>142</v>
      </c>
    </row>
    <row r="606" s="2" customFormat="1" ht="24.15" customHeight="1">
      <c r="A606" s="41"/>
      <c r="B606" s="42"/>
      <c r="C606" s="215" t="s">
        <v>595</v>
      </c>
      <c r="D606" s="215" t="s">
        <v>144</v>
      </c>
      <c r="E606" s="216" t="s">
        <v>596</v>
      </c>
      <c r="F606" s="217" t="s">
        <v>597</v>
      </c>
      <c r="G606" s="218" t="s">
        <v>191</v>
      </c>
      <c r="H606" s="219">
        <v>37.170999999999999</v>
      </c>
      <c r="I606" s="220"/>
      <c r="J606" s="221">
        <f>ROUND(I606*H606,2)</f>
        <v>0</v>
      </c>
      <c r="K606" s="217" t="s">
        <v>148</v>
      </c>
      <c r="L606" s="47"/>
      <c r="M606" s="222" t="s">
        <v>46</v>
      </c>
      <c r="N606" s="223" t="s">
        <v>54</v>
      </c>
      <c r="O606" s="87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149</v>
      </c>
      <c r="AT606" s="226" t="s">
        <v>144</v>
      </c>
      <c r="AU606" s="226" t="s">
        <v>91</v>
      </c>
      <c r="AY606" s="19" t="s">
        <v>142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87</v>
      </c>
      <c r="BK606" s="227">
        <f>ROUND(I606*H606,2)</f>
        <v>0</v>
      </c>
      <c r="BL606" s="19" t="s">
        <v>149</v>
      </c>
      <c r="BM606" s="226" t="s">
        <v>598</v>
      </c>
    </row>
    <row r="607" s="2" customFormat="1">
      <c r="A607" s="41"/>
      <c r="B607" s="42"/>
      <c r="C607" s="43"/>
      <c r="D607" s="228" t="s">
        <v>151</v>
      </c>
      <c r="E607" s="43"/>
      <c r="F607" s="229" t="s">
        <v>599</v>
      </c>
      <c r="G607" s="43"/>
      <c r="H607" s="43"/>
      <c r="I607" s="230"/>
      <c r="J607" s="43"/>
      <c r="K607" s="43"/>
      <c r="L607" s="47"/>
      <c r="M607" s="231"/>
      <c r="N607" s="232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151</v>
      </c>
      <c r="AU607" s="19" t="s">
        <v>91</v>
      </c>
    </row>
    <row r="608" s="2" customFormat="1">
      <c r="A608" s="41"/>
      <c r="B608" s="42"/>
      <c r="C608" s="43"/>
      <c r="D608" s="233" t="s">
        <v>153</v>
      </c>
      <c r="E608" s="43"/>
      <c r="F608" s="234" t="s">
        <v>600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19" t="s">
        <v>153</v>
      </c>
      <c r="AU608" s="19" t="s">
        <v>91</v>
      </c>
    </row>
    <row r="609" s="2" customFormat="1" ht="24.15" customHeight="1">
      <c r="A609" s="41"/>
      <c r="B609" s="42"/>
      <c r="C609" s="215" t="s">
        <v>601</v>
      </c>
      <c r="D609" s="215" t="s">
        <v>144</v>
      </c>
      <c r="E609" s="216" t="s">
        <v>602</v>
      </c>
      <c r="F609" s="217" t="s">
        <v>603</v>
      </c>
      <c r="G609" s="218" t="s">
        <v>191</v>
      </c>
      <c r="H609" s="219">
        <v>12.795</v>
      </c>
      <c r="I609" s="220"/>
      <c r="J609" s="221">
        <f>ROUND(I609*H609,2)</f>
        <v>0</v>
      </c>
      <c r="K609" s="217" t="s">
        <v>148</v>
      </c>
      <c r="L609" s="47"/>
      <c r="M609" s="222" t="s">
        <v>46</v>
      </c>
      <c r="N609" s="223" t="s">
        <v>54</v>
      </c>
      <c r="O609" s="87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149</v>
      </c>
      <c r="AT609" s="226" t="s">
        <v>144</v>
      </c>
      <c r="AU609" s="226" t="s">
        <v>91</v>
      </c>
      <c r="AY609" s="19" t="s">
        <v>142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87</v>
      </c>
      <c r="BK609" s="227">
        <f>ROUND(I609*H609,2)</f>
        <v>0</v>
      </c>
      <c r="BL609" s="19" t="s">
        <v>149</v>
      </c>
      <c r="BM609" s="226" t="s">
        <v>604</v>
      </c>
    </row>
    <row r="610" s="2" customFormat="1">
      <c r="A610" s="41"/>
      <c r="B610" s="42"/>
      <c r="C610" s="43"/>
      <c r="D610" s="228" t="s">
        <v>151</v>
      </c>
      <c r="E610" s="43"/>
      <c r="F610" s="229" t="s">
        <v>605</v>
      </c>
      <c r="G610" s="43"/>
      <c r="H610" s="43"/>
      <c r="I610" s="230"/>
      <c r="J610" s="43"/>
      <c r="K610" s="43"/>
      <c r="L610" s="47"/>
      <c r="M610" s="231"/>
      <c r="N610" s="232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19" t="s">
        <v>151</v>
      </c>
      <c r="AU610" s="19" t="s">
        <v>91</v>
      </c>
    </row>
    <row r="611" s="2" customFormat="1">
      <c r="A611" s="41"/>
      <c r="B611" s="42"/>
      <c r="C611" s="43"/>
      <c r="D611" s="233" t="s">
        <v>153</v>
      </c>
      <c r="E611" s="43"/>
      <c r="F611" s="234" t="s">
        <v>606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19" t="s">
        <v>153</v>
      </c>
      <c r="AU611" s="19" t="s">
        <v>91</v>
      </c>
    </row>
    <row r="612" s="2" customFormat="1" ht="24.15" customHeight="1">
      <c r="A612" s="41"/>
      <c r="B612" s="42"/>
      <c r="C612" s="215" t="s">
        <v>607</v>
      </c>
      <c r="D612" s="215" t="s">
        <v>144</v>
      </c>
      <c r="E612" s="216" t="s">
        <v>608</v>
      </c>
      <c r="F612" s="217" t="s">
        <v>609</v>
      </c>
      <c r="G612" s="218" t="s">
        <v>191</v>
      </c>
      <c r="H612" s="219">
        <v>8.8780000000000001</v>
      </c>
      <c r="I612" s="220"/>
      <c r="J612" s="221">
        <f>ROUND(I612*H612,2)</f>
        <v>0</v>
      </c>
      <c r="K612" s="217" t="s">
        <v>148</v>
      </c>
      <c r="L612" s="47"/>
      <c r="M612" s="222" t="s">
        <v>46</v>
      </c>
      <c r="N612" s="223" t="s">
        <v>54</v>
      </c>
      <c r="O612" s="87"/>
      <c r="P612" s="224">
        <f>O612*H612</f>
        <v>0</v>
      </c>
      <c r="Q612" s="224">
        <v>0.038850000000000003</v>
      </c>
      <c r="R612" s="224">
        <f>Q612*H612</f>
        <v>0.3449103</v>
      </c>
      <c r="S612" s="224">
        <v>0</v>
      </c>
      <c r="T612" s="225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6" t="s">
        <v>149</v>
      </c>
      <c r="AT612" s="226" t="s">
        <v>144</v>
      </c>
      <c r="AU612" s="226" t="s">
        <v>91</v>
      </c>
      <c r="AY612" s="19" t="s">
        <v>142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87</v>
      </c>
      <c r="BK612" s="227">
        <f>ROUND(I612*H612,2)</f>
        <v>0</v>
      </c>
      <c r="BL612" s="19" t="s">
        <v>149</v>
      </c>
      <c r="BM612" s="226" t="s">
        <v>610</v>
      </c>
    </row>
    <row r="613" s="2" customFormat="1">
      <c r="A613" s="41"/>
      <c r="B613" s="42"/>
      <c r="C613" s="43"/>
      <c r="D613" s="228" t="s">
        <v>151</v>
      </c>
      <c r="E613" s="43"/>
      <c r="F613" s="229" t="s">
        <v>611</v>
      </c>
      <c r="G613" s="43"/>
      <c r="H613" s="43"/>
      <c r="I613" s="230"/>
      <c r="J613" s="43"/>
      <c r="K613" s="43"/>
      <c r="L613" s="47"/>
      <c r="M613" s="231"/>
      <c r="N613" s="232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19" t="s">
        <v>151</v>
      </c>
      <c r="AU613" s="19" t="s">
        <v>91</v>
      </c>
    </row>
    <row r="614" s="2" customFormat="1">
      <c r="A614" s="41"/>
      <c r="B614" s="42"/>
      <c r="C614" s="43"/>
      <c r="D614" s="233" t="s">
        <v>153</v>
      </c>
      <c r="E614" s="43"/>
      <c r="F614" s="234" t="s">
        <v>612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19" t="s">
        <v>153</v>
      </c>
      <c r="AU614" s="19" t="s">
        <v>91</v>
      </c>
    </row>
    <row r="615" s="13" customFormat="1">
      <c r="A615" s="13"/>
      <c r="B615" s="235"/>
      <c r="C615" s="236"/>
      <c r="D615" s="228" t="s">
        <v>155</v>
      </c>
      <c r="E615" s="237" t="s">
        <v>46</v>
      </c>
      <c r="F615" s="238" t="s">
        <v>613</v>
      </c>
      <c r="G615" s="236"/>
      <c r="H615" s="237" t="s">
        <v>46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155</v>
      </c>
      <c r="AU615" s="244" t="s">
        <v>91</v>
      </c>
      <c r="AV615" s="13" t="s">
        <v>87</v>
      </c>
      <c r="AW615" s="13" t="s">
        <v>42</v>
      </c>
      <c r="AX615" s="13" t="s">
        <v>83</v>
      </c>
      <c r="AY615" s="244" t="s">
        <v>142</v>
      </c>
    </row>
    <row r="616" s="13" customFormat="1">
      <c r="A616" s="13"/>
      <c r="B616" s="235"/>
      <c r="C616" s="236"/>
      <c r="D616" s="228" t="s">
        <v>155</v>
      </c>
      <c r="E616" s="237" t="s">
        <v>46</v>
      </c>
      <c r="F616" s="238" t="s">
        <v>614</v>
      </c>
      <c r="G616" s="236"/>
      <c r="H616" s="237" t="s">
        <v>46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155</v>
      </c>
      <c r="AU616" s="244" t="s">
        <v>91</v>
      </c>
      <c r="AV616" s="13" t="s">
        <v>87</v>
      </c>
      <c r="AW616" s="13" t="s">
        <v>42</v>
      </c>
      <c r="AX616" s="13" t="s">
        <v>83</v>
      </c>
      <c r="AY616" s="244" t="s">
        <v>142</v>
      </c>
    </row>
    <row r="617" s="13" customFormat="1">
      <c r="A617" s="13"/>
      <c r="B617" s="235"/>
      <c r="C617" s="236"/>
      <c r="D617" s="228" t="s">
        <v>155</v>
      </c>
      <c r="E617" s="237" t="s">
        <v>46</v>
      </c>
      <c r="F617" s="238" t="s">
        <v>170</v>
      </c>
      <c r="G617" s="236"/>
      <c r="H617" s="237" t="s">
        <v>46</v>
      </c>
      <c r="I617" s="239"/>
      <c r="J617" s="236"/>
      <c r="K617" s="236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155</v>
      </c>
      <c r="AU617" s="244" t="s">
        <v>91</v>
      </c>
      <c r="AV617" s="13" t="s">
        <v>87</v>
      </c>
      <c r="AW617" s="13" t="s">
        <v>42</v>
      </c>
      <c r="AX617" s="13" t="s">
        <v>83</v>
      </c>
      <c r="AY617" s="244" t="s">
        <v>142</v>
      </c>
    </row>
    <row r="618" s="13" customFormat="1">
      <c r="A618" s="13"/>
      <c r="B618" s="235"/>
      <c r="C618" s="236"/>
      <c r="D618" s="228" t="s">
        <v>155</v>
      </c>
      <c r="E618" s="237" t="s">
        <v>46</v>
      </c>
      <c r="F618" s="238" t="s">
        <v>615</v>
      </c>
      <c r="G618" s="236"/>
      <c r="H618" s="237" t="s">
        <v>46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155</v>
      </c>
      <c r="AU618" s="244" t="s">
        <v>91</v>
      </c>
      <c r="AV618" s="13" t="s">
        <v>87</v>
      </c>
      <c r="AW618" s="13" t="s">
        <v>42</v>
      </c>
      <c r="AX618" s="13" t="s">
        <v>83</v>
      </c>
      <c r="AY618" s="244" t="s">
        <v>142</v>
      </c>
    </row>
    <row r="619" s="13" customFormat="1">
      <c r="A619" s="13"/>
      <c r="B619" s="235"/>
      <c r="C619" s="236"/>
      <c r="D619" s="228" t="s">
        <v>155</v>
      </c>
      <c r="E619" s="237" t="s">
        <v>46</v>
      </c>
      <c r="F619" s="238" t="s">
        <v>616</v>
      </c>
      <c r="G619" s="236"/>
      <c r="H619" s="237" t="s">
        <v>46</v>
      </c>
      <c r="I619" s="239"/>
      <c r="J619" s="236"/>
      <c r="K619" s="236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155</v>
      </c>
      <c r="AU619" s="244" t="s">
        <v>91</v>
      </c>
      <c r="AV619" s="13" t="s">
        <v>87</v>
      </c>
      <c r="AW619" s="13" t="s">
        <v>42</v>
      </c>
      <c r="AX619" s="13" t="s">
        <v>83</v>
      </c>
      <c r="AY619" s="244" t="s">
        <v>142</v>
      </c>
    </row>
    <row r="620" s="14" customFormat="1">
      <c r="A620" s="14"/>
      <c r="B620" s="245"/>
      <c r="C620" s="246"/>
      <c r="D620" s="228" t="s">
        <v>155</v>
      </c>
      <c r="E620" s="247" t="s">
        <v>46</v>
      </c>
      <c r="F620" s="248" t="s">
        <v>617</v>
      </c>
      <c r="G620" s="246"/>
      <c r="H620" s="249">
        <v>4.4619999999999997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155</v>
      </c>
      <c r="AU620" s="255" t="s">
        <v>91</v>
      </c>
      <c r="AV620" s="14" t="s">
        <v>91</v>
      </c>
      <c r="AW620" s="14" t="s">
        <v>42</v>
      </c>
      <c r="AX620" s="14" t="s">
        <v>83</v>
      </c>
      <c r="AY620" s="255" t="s">
        <v>142</v>
      </c>
    </row>
    <row r="621" s="13" customFormat="1">
      <c r="A621" s="13"/>
      <c r="B621" s="235"/>
      <c r="C621" s="236"/>
      <c r="D621" s="228" t="s">
        <v>155</v>
      </c>
      <c r="E621" s="237" t="s">
        <v>46</v>
      </c>
      <c r="F621" s="238" t="s">
        <v>173</v>
      </c>
      <c r="G621" s="236"/>
      <c r="H621" s="237" t="s">
        <v>46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155</v>
      </c>
      <c r="AU621" s="244" t="s">
        <v>91</v>
      </c>
      <c r="AV621" s="13" t="s">
        <v>87</v>
      </c>
      <c r="AW621" s="13" t="s">
        <v>42</v>
      </c>
      <c r="AX621" s="13" t="s">
        <v>83</v>
      </c>
      <c r="AY621" s="244" t="s">
        <v>142</v>
      </c>
    </row>
    <row r="622" s="13" customFormat="1">
      <c r="A622" s="13"/>
      <c r="B622" s="235"/>
      <c r="C622" s="236"/>
      <c r="D622" s="228" t="s">
        <v>155</v>
      </c>
      <c r="E622" s="237" t="s">
        <v>46</v>
      </c>
      <c r="F622" s="238" t="s">
        <v>618</v>
      </c>
      <c r="G622" s="236"/>
      <c r="H622" s="237" t="s">
        <v>46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155</v>
      </c>
      <c r="AU622" s="244" t="s">
        <v>91</v>
      </c>
      <c r="AV622" s="13" t="s">
        <v>87</v>
      </c>
      <c r="AW622" s="13" t="s">
        <v>42</v>
      </c>
      <c r="AX622" s="13" t="s">
        <v>83</v>
      </c>
      <c r="AY622" s="244" t="s">
        <v>142</v>
      </c>
    </row>
    <row r="623" s="13" customFormat="1">
      <c r="A623" s="13"/>
      <c r="B623" s="235"/>
      <c r="C623" s="236"/>
      <c r="D623" s="228" t="s">
        <v>155</v>
      </c>
      <c r="E623" s="237" t="s">
        <v>46</v>
      </c>
      <c r="F623" s="238" t="s">
        <v>619</v>
      </c>
      <c r="G623" s="236"/>
      <c r="H623" s="237" t="s">
        <v>46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155</v>
      </c>
      <c r="AU623" s="244" t="s">
        <v>91</v>
      </c>
      <c r="AV623" s="13" t="s">
        <v>87</v>
      </c>
      <c r="AW623" s="13" t="s">
        <v>42</v>
      </c>
      <c r="AX623" s="13" t="s">
        <v>83</v>
      </c>
      <c r="AY623" s="244" t="s">
        <v>142</v>
      </c>
    </row>
    <row r="624" s="14" customFormat="1">
      <c r="A624" s="14"/>
      <c r="B624" s="245"/>
      <c r="C624" s="246"/>
      <c r="D624" s="228" t="s">
        <v>155</v>
      </c>
      <c r="E624" s="247" t="s">
        <v>46</v>
      </c>
      <c r="F624" s="248" t="s">
        <v>620</v>
      </c>
      <c r="G624" s="246"/>
      <c r="H624" s="249">
        <v>4.4160000000000004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155</v>
      </c>
      <c r="AU624" s="255" t="s">
        <v>91</v>
      </c>
      <c r="AV624" s="14" t="s">
        <v>91</v>
      </c>
      <c r="AW624" s="14" t="s">
        <v>42</v>
      </c>
      <c r="AX624" s="14" t="s">
        <v>83</v>
      </c>
      <c r="AY624" s="255" t="s">
        <v>142</v>
      </c>
    </row>
    <row r="625" s="15" customFormat="1">
      <c r="A625" s="15"/>
      <c r="B625" s="256"/>
      <c r="C625" s="257"/>
      <c r="D625" s="228" t="s">
        <v>155</v>
      </c>
      <c r="E625" s="258" t="s">
        <v>46</v>
      </c>
      <c r="F625" s="259" t="s">
        <v>176</v>
      </c>
      <c r="G625" s="257"/>
      <c r="H625" s="260">
        <v>8.8780000000000001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6" t="s">
        <v>155</v>
      </c>
      <c r="AU625" s="266" t="s">
        <v>91</v>
      </c>
      <c r="AV625" s="15" t="s">
        <v>149</v>
      </c>
      <c r="AW625" s="15" t="s">
        <v>42</v>
      </c>
      <c r="AX625" s="15" t="s">
        <v>87</v>
      </c>
      <c r="AY625" s="266" t="s">
        <v>142</v>
      </c>
    </row>
    <row r="626" s="2" customFormat="1" ht="24.15" customHeight="1">
      <c r="A626" s="41"/>
      <c r="B626" s="42"/>
      <c r="C626" s="215" t="s">
        <v>621</v>
      </c>
      <c r="D626" s="215" t="s">
        <v>144</v>
      </c>
      <c r="E626" s="216" t="s">
        <v>622</v>
      </c>
      <c r="F626" s="217" t="s">
        <v>623</v>
      </c>
      <c r="G626" s="218" t="s">
        <v>191</v>
      </c>
      <c r="H626" s="219">
        <v>8.8780000000000001</v>
      </c>
      <c r="I626" s="220"/>
      <c r="J626" s="221">
        <f>ROUND(I626*H626,2)</f>
        <v>0</v>
      </c>
      <c r="K626" s="217" t="s">
        <v>148</v>
      </c>
      <c r="L626" s="47"/>
      <c r="M626" s="222" t="s">
        <v>46</v>
      </c>
      <c r="N626" s="223" t="s">
        <v>54</v>
      </c>
      <c r="O626" s="87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6" t="s">
        <v>149</v>
      </c>
      <c r="AT626" s="226" t="s">
        <v>144</v>
      </c>
      <c r="AU626" s="226" t="s">
        <v>91</v>
      </c>
      <c r="AY626" s="19" t="s">
        <v>142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87</v>
      </c>
      <c r="BK626" s="227">
        <f>ROUND(I626*H626,2)</f>
        <v>0</v>
      </c>
      <c r="BL626" s="19" t="s">
        <v>149</v>
      </c>
      <c r="BM626" s="226" t="s">
        <v>624</v>
      </c>
    </row>
    <row r="627" s="2" customFormat="1">
      <c r="A627" s="41"/>
      <c r="B627" s="42"/>
      <c r="C627" s="43"/>
      <c r="D627" s="228" t="s">
        <v>151</v>
      </c>
      <c r="E627" s="43"/>
      <c r="F627" s="229" t="s">
        <v>625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19" t="s">
        <v>151</v>
      </c>
      <c r="AU627" s="19" t="s">
        <v>91</v>
      </c>
    </row>
    <row r="628" s="2" customFormat="1">
      <c r="A628" s="41"/>
      <c r="B628" s="42"/>
      <c r="C628" s="43"/>
      <c r="D628" s="233" t="s">
        <v>153</v>
      </c>
      <c r="E628" s="43"/>
      <c r="F628" s="234" t="s">
        <v>626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19" t="s">
        <v>153</v>
      </c>
      <c r="AU628" s="19" t="s">
        <v>91</v>
      </c>
    </row>
    <row r="629" s="2" customFormat="1" ht="24.15" customHeight="1">
      <c r="A629" s="41"/>
      <c r="B629" s="42"/>
      <c r="C629" s="215" t="s">
        <v>627</v>
      </c>
      <c r="D629" s="215" t="s">
        <v>144</v>
      </c>
      <c r="E629" s="216" t="s">
        <v>628</v>
      </c>
      <c r="F629" s="217" t="s">
        <v>629</v>
      </c>
      <c r="G629" s="218" t="s">
        <v>191</v>
      </c>
      <c r="H629" s="219">
        <v>8.8780000000000001</v>
      </c>
      <c r="I629" s="220"/>
      <c r="J629" s="221">
        <f>ROUND(I629*H629,2)</f>
        <v>0</v>
      </c>
      <c r="K629" s="217" t="s">
        <v>148</v>
      </c>
      <c r="L629" s="47"/>
      <c r="M629" s="222" t="s">
        <v>46</v>
      </c>
      <c r="N629" s="223" t="s">
        <v>54</v>
      </c>
      <c r="O629" s="87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149</v>
      </c>
      <c r="AT629" s="226" t="s">
        <v>144</v>
      </c>
      <c r="AU629" s="226" t="s">
        <v>91</v>
      </c>
      <c r="AY629" s="19" t="s">
        <v>142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87</v>
      </c>
      <c r="BK629" s="227">
        <f>ROUND(I629*H629,2)</f>
        <v>0</v>
      </c>
      <c r="BL629" s="19" t="s">
        <v>149</v>
      </c>
      <c r="BM629" s="226" t="s">
        <v>630</v>
      </c>
    </row>
    <row r="630" s="2" customFormat="1">
      <c r="A630" s="41"/>
      <c r="B630" s="42"/>
      <c r="C630" s="43"/>
      <c r="D630" s="228" t="s">
        <v>151</v>
      </c>
      <c r="E630" s="43"/>
      <c r="F630" s="229" t="s">
        <v>631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19" t="s">
        <v>151</v>
      </c>
      <c r="AU630" s="19" t="s">
        <v>91</v>
      </c>
    </row>
    <row r="631" s="2" customFormat="1">
      <c r="A631" s="41"/>
      <c r="B631" s="42"/>
      <c r="C631" s="43"/>
      <c r="D631" s="233" t="s">
        <v>153</v>
      </c>
      <c r="E631" s="43"/>
      <c r="F631" s="234" t="s">
        <v>632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19" t="s">
        <v>153</v>
      </c>
      <c r="AU631" s="19" t="s">
        <v>91</v>
      </c>
    </row>
    <row r="632" s="2" customFormat="1" ht="21.75" customHeight="1">
      <c r="A632" s="41"/>
      <c r="B632" s="42"/>
      <c r="C632" s="215" t="s">
        <v>633</v>
      </c>
      <c r="D632" s="215" t="s">
        <v>144</v>
      </c>
      <c r="E632" s="216" t="s">
        <v>634</v>
      </c>
      <c r="F632" s="217" t="s">
        <v>635</v>
      </c>
      <c r="G632" s="218" t="s">
        <v>191</v>
      </c>
      <c r="H632" s="219">
        <v>8.8780000000000001</v>
      </c>
      <c r="I632" s="220"/>
      <c r="J632" s="221">
        <f>ROUND(I632*H632,2)</f>
        <v>0</v>
      </c>
      <c r="K632" s="217" t="s">
        <v>148</v>
      </c>
      <c r="L632" s="47"/>
      <c r="M632" s="222" t="s">
        <v>46</v>
      </c>
      <c r="N632" s="223" t="s">
        <v>54</v>
      </c>
      <c r="O632" s="87"/>
      <c r="P632" s="224">
        <f>O632*H632</f>
        <v>0</v>
      </c>
      <c r="Q632" s="224">
        <v>0.0039699999999999996</v>
      </c>
      <c r="R632" s="224">
        <f>Q632*H632</f>
        <v>0.035245659999999998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149</v>
      </c>
      <c r="AT632" s="226" t="s">
        <v>144</v>
      </c>
      <c r="AU632" s="226" t="s">
        <v>91</v>
      </c>
      <c r="AY632" s="19" t="s">
        <v>142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87</v>
      </c>
      <c r="BK632" s="227">
        <f>ROUND(I632*H632,2)</f>
        <v>0</v>
      </c>
      <c r="BL632" s="19" t="s">
        <v>149</v>
      </c>
      <c r="BM632" s="226" t="s">
        <v>636</v>
      </c>
    </row>
    <row r="633" s="2" customFormat="1">
      <c r="A633" s="41"/>
      <c r="B633" s="42"/>
      <c r="C633" s="43"/>
      <c r="D633" s="228" t="s">
        <v>151</v>
      </c>
      <c r="E633" s="43"/>
      <c r="F633" s="229" t="s">
        <v>637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19" t="s">
        <v>151</v>
      </c>
      <c r="AU633" s="19" t="s">
        <v>91</v>
      </c>
    </row>
    <row r="634" s="2" customFormat="1">
      <c r="A634" s="41"/>
      <c r="B634" s="42"/>
      <c r="C634" s="43"/>
      <c r="D634" s="233" t="s">
        <v>153</v>
      </c>
      <c r="E634" s="43"/>
      <c r="F634" s="234" t="s">
        <v>638</v>
      </c>
      <c r="G634" s="43"/>
      <c r="H634" s="43"/>
      <c r="I634" s="230"/>
      <c r="J634" s="43"/>
      <c r="K634" s="43"/>
      <c r="L634" s="47"/>
      <c r="M634" s="231"/>
      <c r="N634" s="232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19" t="s">
        <v>153</v>
      </c>
      <c r="AU634" s="19" t="s">
        <v>91</v>
      </c>
    </row>
    <row r="635" s="13" customFormat="1">
      <c r="A635" s="13"/>
      <c r="B635" s="235"/>
      <c r="C635" s="236"/>
      <c r="D635" s="228" t="s">
        <v>155</v>
      </c>
      <c r="E635" s="237" t="s">
        <v>46</v>
      </c>
      <c r="F635" s="238" t="s">
        <v>639</v>
      </c>
      <c r="G635" s="236"/>
      <c r="H635" s="237" t="s">
        <v>46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155</v>
      </c>
      <c r="AU635" s="244" t="s">
        <v>91</v>
      </c>
      <c r="AV635" s="13" t="s">
        <v>87</v>
      </c>
      <c r="AW635" s="13" t="s">
        <v>42</v>
      </c>
      <c r="AX635" s="13" t="s">
        <v>83</v>
      </c>
      <c r="AY635" s="244" t="s">
        <v>142</v>
      </c>
    </row>
    <row r="636" s="13" customFormat="1">
      <c r="A636" s="13"/>
      <c r="B636" s="235"/>
      <c r="C636" s="236"/>
      <c r="D636" s="228" t="s">
        <v>155</v>
      </c>
      <c r="E636" s="237" t="s">
        <v>46</v>
      </c>
      <c r="F636" s="238" t="s">
        <v>614</v>
      </c>
      <c r="G636" s="236"/>
      <c r="H636" s="237" t="s">
        <v>46</v>
      </c>
      <c r="I636" s="239"/>
      <c r="J636" s="236"/>
      <c r="K636" s="236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155</v>
      </c>
      <c r="AU636" s="244" t="s">
        <v>91</v>
      </c>
      <c r="AV636" s="13" t="s">
        <v>87</v>
      </c>
      <c r="AW636" s="13" t="s">
        <v>42</v>
      </c>
      <c r="AX636" s="13" t="s">
        <v>83</v>
      </c>
      <c r="AY636" s="244" t="s">
        <v>142</v>
      </c>
    </row>
    <row r="637" s="13" customFormat="1">
      <c r="A637" s="13"/>
      <c r="B637" s="235"/>
      <c r="C637" s="236"/>
      <c r="D637" s="228" t="s">
        <v>155</v>
      </c>
      <c r="E637" s="237" t="s">
        <v>46</v>
      </c>
      <c r="F637" s="238" t="s">
        <v>170</v>
      </c>
      <c r="G637" s="236"/>
      <c r="H637" s="237" t="s">
        <v>46</v>
      </c>
      <c r="I637" s="239"/>
      <c r="J637" s="236"/>
      <c r="K637" s="236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155</v>
      </c>
      <c r="AU637" s="244" t="s">
        <v>91</v>
      </c>
      <c r="AV637" s="13" t="s">
        <v>87</v>
      </c>
      <c r="AW637" s="13" t="s">
        <v>42</v>
      </c>
      <c r="AX637" s="13" t="s">
        <v>83</v>
      </c>
      <c r="AY637" s="244" t="s">
        <v>142</v>
      </c>
    </row>
    <row r="638" s="13" customFormat="1">
      <c r="A638" s="13"/>
      <c r="B638" s="235"/>
      <c r="C638" s="236"/>
      <c r="D638" s="228" t="s">
        <v>155</v>
      </c>
      <c r="E638" s="237" t="s">
        <v>46</v>
      </c>
      <c r="F638" s="238" t="s">
        <v>615</v>
      </c>
      <c r="G638" s="236"/>
      <c r="H638" s="237" t="s">
        <v>46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155</v>
      </c>
      <c r="AU638" s="244" t="s">
        <v>91</v>
      </c>
      <c r="AV638" s="13" t="s">
        <v>87</v>
      </c>
      <c r="AW638" s="13" t="s">
        <v>42</v>
      </c>
      <c r="AX638" s="13" t="s">
        <v>83</v>
      </c>
      <c r="AY638" s="244" t="s">
        <v>142</v>
      </c>
    </row>
    <row r="639" s="13" customFormat="1">
      <c r="A639" s="13"/>
      <c r="B639" s="235"/>
      <c r="C639" s="236"/>
      <c r="D639" s="228" t="s">
        <v>155</v>
      </c>
      <c r="E639" s="237" t="s">
        <v>46</v>
      </c>
      <c r="F639" s="238" t="s">
        <v>616</v>
      </c>
      <c r="G639" s="236"/>
      <c r="H639" s="237" t="s">
        <v>46</v>
      </c>
      <c r="I639" s="239"/>
      <c r="J639" s="236"/>
      <c r="K639" s="236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155</v>
      </c>
      <c r="AU639" s="244" t="s">
        <v>91</v>
      </c>
      <c r="AV639" s="13" t="s">
        <v>87</v>
      </c>
      <c r="AW639" s="13" t="s">
        <v>42</v>
      </c>
      <c r="AX639" s="13" t="s">
        <v>83</v>
      </c>
      <c r="AY639" s="244" t="s">
        <v>142</v>
      </c>
    </row>
    <row r="640" s="14" customFormat="1">
      <c r="A640" s="14"/>
      <c r="B640" s="245"/>
      <c r="C640" s="246"/>
      <c r="D640" s="228" t="s">
        <v>155</v>
      </c>
      <c r="E640" s="247" t="s">
        <v>46</v>
      </c>
      <c r="F640" s="248" t="s">
        <v>617</v>
      </c>
      <c r="G640" s="246"/>
      <c r="H640" s="249">
        <v>4.4619999999999997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155</v>
      </c>
      <c r="AU640" s="255" t="s">
        <v>91</v>
      </c>
      <c r="AV640" s="14" t="s">
        <v>91</v>
      </c>
      <c r="AW640" s="14" t="s">
        <v>42</v>
      </c>
      <c r="AX640" s="14" t="s">
        <v>83</v>
      </c>
      <c r="AY640" s="255" t="s">
        <v>142</v>
      </c>
    </row>
    <row r="641" s="13" customFormat="1">
      <c r="A641" s="13"/>
      <c r="B641" s="235"/>
      <c r="C641" s="236"/>
      <c r="D641" s="228" t="s">
        <v>155</v>
      </c>
      <c r="E641" s="237" t="s">
        <v>46</v>
      </c>
      <c r="F641" s="238" t="s">
        <v>173</v>
      </c>
      <c r="G641" s="236"/>
      <c r="H641" s="237" t="s">
        <v>46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155</v>
      </c>
      <c r="AU641" s="244" t="s">
        <v>91</v>
      </c>
      <c r="AV641" s="13" t="s">
        <v>87</v>
      </c>
      <c r="AW641" s="13" t="s">
        <v>42</v>
      </c>
      <c r="AX641" s="13" t="s">
        <v>83</v>
      </c>
      <c r="AY641" s="244" t="s">
        <v>142</v>
      </c>
    </row>
    <row r="642" s="13" customFormat="1">
      <c r="A642" s="13"/>
      <c r="B642" s="235"/>
      <c r="C642" s="236"/>
      <c r="D642" s="228" t="s">
        <v>155</v>
      </c>
      <c r="E642" s="237" t="s">
        <v>46</v>
      </c>
      <c r="F642" s="238" t="s">
        <v>618</v>
      </c>
      <c r="G642" s="236"/>
      <c r="H642" s="237" t="s">
        <v>46</v>
      </c>
      <c r="I642" s="239"/>
      <c r="J642" s="236"/>
      <c r="K642" s="236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155</v>
      </c>
      <c r="AU642" s="244" t="s">
        <v>91</v>
      </c>
      <c r="AV642" s="13" t="s">
        <v>87</v>
      </c>
      <c r="AW642" s="13" t="s">
        <v>42</v>
      </c>
      <c r="AX642" s="13" t="s">
        <v>83</v>
      </c>
      <c r="AY642" s="244" t="s">
        <v>142</v>
      </c>
    </row>
    <row r="643" s="13" customFormat="1">
      <c r="A643" s="13"/>
      <c r="B643" s="235"/>
      <c r="C643" s="236"/>
      <c r="D643" s="228" t="s">
        <v>155</v>
      </c>
      <c r="E643" s="237" t="s">
        <v>46</v>
      </c>
      <c r="F643" s="238" t="s">
        <v>619</v>
      </c>
      <c r="G643" s="236"/>
      <c r="H643" s="237" t="s">
        <v>46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155</v>
      </c>
      <c r="AU643" s="244" t="s">
        <v>91</v>
      </c>
      <c r="AV643" s="13" t="s">
        <v>87</v>
      </c>
      <c r="AW643" s="13" t="s">
        <v>42</v>
      </c>
      <c r="AX643" s="13" t="s">
        <v>83</v>
      </c>
      <c r="AY643" s="244" t="s">
        <v>142</v>
      </c>
    </row>
    <row r="644" s="14" customFormat="1">
      <c r="A644" s="14"/>
      <c r="B644" s="245"/>
      <c r="C644" s="246"/>
      <c r="D644" s="228" t="s">
        <v>155</v>
      </c>
      <c r="E644" s="247" t="s">
        <v>46</v>
      </c>
      <c r="F644" s="248" t="s">
        <v>620</v>
      </c>
      <c r="G644" s="246"/>
      <c r="H644" s="249">
        <v>4.4160000000000004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155</v>
      </c>
      <c r="AU644" s="255" t="s">
        <v>91</v>
      </c>
      <c r="AV644" s="14" t="s">
        <v>91</v>
      </c>
      <c r="AW644" s="14" t="s">
        <v>42</v>
      </c>
      <c r="AX644" s="14" t="s">
        <v>83</v>
      </c>
      <c r="AY644" s="255" t="s">
        <v>142</v>
      </c>
    </row>
    <row r="645" s="15" customFormat="1">
      <c r="A645" s="15"/>
      <c r="B645" s="256"/>
      <c r="C645" s="257"/>
      <c r="D645" s="228" t="s">
        <v>155</v>
      </c>
      <c r="E645" s="258" t="s">
        <v>46</v>
      </c>
      <c r="F645" s="259" t="s">
        <v>176</v>
      </c>
      <c r="G645" s="257"/>
      <c r="H645" s="260">
        <v>8.8780000000000001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155</v>
      </c>
      <c r="AU645" s="266" t="s">
        <v>91</v>
      </c>
      <c r="AV645" s="15" t="s">
        <v>149</v>
      </c>
      <c r="AW645" s="15" t="s">
        <v>42</v>
      </c>
      <c r="AX645" s="15" t="s">
        <v>87</v>
      </c>
      <c r="AY645" s="266" t="s">
        <v>142</v>
      </c>
    </row>
    <row r="646" s="2" customFormat="1" ht="24.15" customHeight="1">
      <c r="A646" s="41"/>
      <c r="B646" s="42"/>
      <c r="C646" s="215" t="s">
        <v>640</v>
      </c>
      <c r="D646" s="215" t="s">
        <v>144</v>
      </c>
      <c r="E646" s="216" t="s">
        <v>641</v>
      </c>
      <c r="F646" s="217" t="s">
        <v>642</v>
      </c>
      <c r="G646" s="218" t="s">
        <v>191</v>
      </c>
      <c r="H646" s="219">
        <v>8.8780000000000001</v>
      </c>
      <c r="I646" s="220"/>
      <c r="J646" s="221">
        <f>ROUND(I646*H646,2)</f>
        <v>0</v>
      </c>
      <c r="K646" s="217" t="s">
        <v>148</v>
      </c>
      <c r="L646" s="47"/>
      <c r="M646" s="222" t="s">
        <v>46</v>
      </c>
      <c r="N646" s="223" t="s">
        <v>54</v>
      </c>
      <c r="O646" s="87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91</v>
      </c>
      <c r="AY646" s="19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87</v>
      </c>
      <c r="BK646" s="227">
        <f>ROUND(I646*H646,2)</f>
        <v>0</v>
      </c>
      <c r="BL646" s="19" t="s">
        <v>149</v>
      </c>
      <c r="BM646" s="226" t="s">
        <v>643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644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19" t="s">
        <v>151</v>
      </c>
      <c r="AU647" s="19" t="s">
        <v>91</v>
      </c>
    </row>
    <row r="648" s="2" customFormat="1">
      <c r="A648" s="41"/>
      <c r="B648" s="42"/>
      <c r="C648" s="43"/>
      <c r="D648" s="233" t="s">
        <v>153</v>
      </c>
      <c r="E648" s="43"/>
      <c r="F648" s="234" t="s">
        <v>645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19" t="s">
        <v>153</v>
      </c>
      <c r="AU648" s="19" t="s">
        <v>91</v>
      </c>
    </row>
    <row r="649" s="2" customFormat="1" ht="24.15" customHeight="1">
      <c r="A649" s="41"/>
      <c r="B649" s="42"/>
      <c r="C649" s="215" t="s">
        <v>646</v>
      </c>
      <c r="D649" s="215" t="s">
        <v>144</v>
      </c>
      <c r="E649" s="216" t="s">
        <v>647</v>
      </c>
      <c r="F649" s="217" t="s">
        <v>648</v>
      </c>
      <c r="G649" s="218" t="s">
        <v>191</v>
      </c>
      <c r="H649" s="219">
        <v>8.8780000000000001</v>
      </c>
      <c r="I649" s="220"/>
      <c r="J649" s="221">
        <f>ROUND(I649*H649,2)</f>
        <v>0</v>
      </c>
      <c r="K649" s="217" t="s">
        <v>148</v>
      </c>
      <c r="L649" s="47"/>
      <c r="M649" s="222" t="s">
        <v>46</v>
      </c>
      <c r="N649" s="223" t="s">
        <v>54</v>
      </c>
      <c r="O649" s="87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91</v>
      </c>
      <c r="AY649" s="19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87</v>
      </c>
      <c r="BK649" s="227">
        <f>ROUND(I649*H649,2)</f>
        <v>0</v>
      </c>
      <c r="BL649" s="19" t="s">
        <v>149</v>
      </c>
      <c r="BM649" s="226" t="s">
        <v>649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650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151</v>
      </c>
      <c r="AU650" s="19" t="s">
        <v>91</v>
      </c>
    </row>
    <row r="651" s="2" customFormat="1">
      <c r="A651" s="41"/>
      <c r="B651" s="42"/>
      <c r="C651" s="43"/>
      <c r="D651" s="233" t="s">
        <v>153</v>
      </c>
      <c r="E651" s="43"/>
      <c r="F651" s="234" t="s">
        <v>651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19" t="s">
        <v>153</v>
      </c>
      <c r="AU651" s="19" t="s">
        <v>91</v>
      </c>
    </row>
    <row r="652" s="2" customFormat="1" ht="24.15" customHeight="1">
      <c r="A652" s="41"/>
      <c r="B652" s="42"/>
      <c r="C652" s="215" t="s">
        <v>652</v>
      </c>
      <c r="D652" s="215" t="s">
        <v>144</v>
      </c>
      <c r="E652" s="216" t="s">
        <v>653</v>
      </c>
      <c r="F652" s="217" t="s">
        <v>654</v>
      </c>
      <c r="G652" s="218" t="s">
        <v>191</v>
      </c>
      <c r="H652" s="219">
        <v>8.8780000000000001</v>
      </c>
      <c r="I652" s="220"/>
      <c r="J652" s="221">
        <f>ROUND(I652*H652,2)</f>
        <v>0</v>
      </c>
      <c r="K652" s="217" t="s">
        <v>148</v>
      </c>
      <c r="L652" s="47"/>
      <c r="M652" s="222" t="s">
        <v>46</v>
      </c>
      <c r="N652" s="223" t="s">
        <v>54</v>
      </c>
      <c r="O652" s="87"/>
      <c r="P652" s="224">
        <f>O652*H652</f>
        <v>0</v>
      </c>
      <c r="Q652" s="224">
        <v>0.0015299999999999999</v>
      </c>
      <c r="R652" s="224">
        <f>Q652*H652</f>
        <v>0.013583339999999999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91</v>
      </c>
      <c r="AY652" s="19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87</v>
      </c>
      <c r="BK652" s="227">
        <f>ROUND(I652*H652,2)</f>
        <v>0</v>
      </c>
      <c r="BL652" s="19" t="s">
        <v>149</v>
      </c>
      <c r="BM652" s="226" t="s">
        <v>655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656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19" t="s">
        <v>151</v>
      </c>
      <c r="AU653" s="19" t="s">
        <v>91</v>
      </c>
    </row>
    <row r="654" s="2" customFormat="1">
      <c r="A654" s="41"/>
      <c r="B654" s="42"/>
      <c r="C654" s="43"/>
      <c r="D654" s="233" t="s">
        <v>153</v>
      </c>
      <c r="E654" s="43"/>
      <c r="F654" s="234" t="s">
        <v>657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19" t="s">
        <v>153</v>
      </c>
      <c r="AU654" s="19" t="s">
        <v>91</v>
      </c>
    </row>
    <row r="655" s="13" customFormat="1">
      <c r="A655" s="13"/>
      <c r="B655" s="235"/>
      <c r="C655" s="236"/>
      <c r="D655" s="228" t="s">
        <v>155</v>
      </c>
      <c r="E655" s="237" t="s">
        <v>46</v>
      </c>
      <c r="F655" s="238" t="s">
        <v>658</v>
      </c>
      <c r="G655" s="236"/>
      <c r="H655" s="237" t="s">
        <v>46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155</v>
      </c>
      <c r="AU655" s="244" t="s">
        <v>91</v>
      </c>
      <c r="AV655" s="13" t="s">
        <v>87</v>
      </c>
      <c r="AW655" s="13" t="s">
        <v>42</v>
      </c>
      <c r="AX655" s="13" t="s">
        <v>83</v>
      </c>
      <c r="AY655" s="244" t="s">
        <v>142</v>
      </c>
    </row>
    <row r="656" s="13" customFormat="1">
      <c r="A656" s="13"/>
      <c r="B656" s="235"/>
      <c r="C656" s="236"/>
      <c r="D656" s="228" t="s">
        <v>155</v>
      </c>
      <c r="E656" s="237" t="s">
        <v>46</v>
      </c>
      <c r="F656" s="238" t="s">
        <v>614</v>
      </c>
      <c r="G656" s="236"/>
      <c r="H656" s="237" t="s">
        <v>46</v>
      </c>
      <c r="I656" s="239"/>
      <c r="J656" s="236"/>
      <c r="K656" s="236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155</v>
      </c>
      <c r="AU656" s="244" t="s">
        <v>91</v>
      </c>
      <c r="AV656" s="13" t="s">
        <v>87</v>
      </c>
      <c r="AW656" s="13" t="s">
        <v>42</v>
      </c>
      <c r="AX656" s="13" t="s">
        <v>83</v>
      </c>
      <c r="AY656" s="244" t="s">
        <v>142</v>
      </c>
    </row>
    <row r="657" s="13" customFormat="1">
      <c r="A657" s="13"/>
      <c r="B657" s="235"/>
      <c r="C657" s="236"/>
      <c r="D657" s="228" t="s">
        <v>155</v>
      </c>
      <c r="E657" s="237" t="s">
        <v>46</v>
      </c>
      <c r="F657" s="238" t="s">
        <v>170</v>
      </c>
      <c r="G657" s="236"/>
      <c r="H657" s="237" t="s">
        <v>46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155</v>
      </c>
      <c r="AU657" s="244" t="s">
        <v>91</v>
      </c>
      <c r="AV657" s="13" t="s">
        <v>87</v>
      </c>
      <c r="AW657" s="13" t="s">
        <v>42</v>
      </c>
      <c r="AX657" s="13" t="s">
        <v>83</v>
      </c>
      <c r="AY657" s="244" t="s">
        <v>142</v>
      </c>
    </row>
    <row r="658" s="13" customFormat="1">
      <c r="A658" s="13"/>
      <c r="B658" s="235"/>
      <c r="C658" s="236"/>
      <c r="D658" s="228" t="s">
        <v>155</v>
      </c>
      <c r="E658" s="237" t="s">
        <v>46</v>
      </c>
      <c r="F658" s="238" t="s">
        <v>615</v>
      </c>
      <c r="G658" s="236"/>
      <c r="H658" s="237" t="s">
        <v>46</v>
      </c>
      <c r="I658" s="239"/>
      <c r="J658" s="236"/>
      <c r="K658" s="236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155</v>
      </c>
      <c r="AU658" s="244" t="s">
        <v>91</v>
      </c>
      <c r="AV658" s="13" t="s">
        <v>87</v>
      </c>
      <c r="AW658" s="13" t="s">
        <v>42</v>
      </c>
      <c r="AX658" s="13" t="s">
        <v>83</v>
      </c>
      <c r="AY658" s="244" t="s">
        <v>142</v>
      </c>
    </row>
    <row r="659" s="13" customFormat="1">
      <c r="A659" s="13"/>
      <c r="B659" s="235"/>
      <c r="C659" s="236"/>
      <c r="D659" s="228" t="s">
        <v>155</v>
      </c>
      <c r="E659" s="237" t="s">
        <v>46</v>
      </c>
      <c r="F659" s="238" t="s">
        <v>616</v>
      </c>
      <c r="G659" s="236"/>
      <c r="H659" s="237" t="s">
        <v>46</v>
      </c>
      <c r="I659" s="239"/>
      <c r="J659" s="236"/>
      <c r="K659" s="236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155</v>
      </c>
      <c r="AU659" s="244" t="s">
        <v>91</v>
      </c>
      <c r="AV659" s="13" t="s">
        <v>87</v>
      </c>
      <c r="AW659" s="13" t="s">
        <v>42</v>
      </c>
      <c r="AX659" s="13" t="s">
        <v>83</v>
      </c>
      <c r="AY659" s="244" t="s">
        <v>142</v>
      </c>
    </row>
    <row r="660" s="14" customFormat="1">
      <c r="A660" s="14"/>
      <c r="B660" s="245"/>
      <c r="C660" s="246"/>
      <c r="D660" s="228" t="s">
        <v>155</v>
      </c>
      <c r="E660" s="247" t="s">
        <v>46</v>
      </c>
      <c r="F660" s="248" t="s">
        <v>617</v>
      </c>
      <c r="G660" s="246"/>
      <c r="H660" s="249">
        <v>4.4619999999999997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155</v>
      </c>
      <c r="AU660" s="255" t="s">
        <v>91</v>
      </c>
      <c r="AV660" s="14" t="s">
        <v>91</v>
      </c>
      <c r="AW660" s="14" t="s">
        <v>42</v>
      </c>
      <c r="AX660" s="14" t="s">
        <v>83</v>
      </c>
      <c r="AY660" s="255" t="s">
        <v>142</v>
      </c>
    </row>
    <row r="661" s="13" customFormat="1">
      <c r="A661" s="13"/>
      <c r="B661" s="235"/>
      <c r="C661" s="236"/>
      <c r="D661" s="228" t="s">
        <v>155</v>
      </c>
      <c r="E661" s="237" t="s">
        <v>46</v>
      </c>
      <c r="F661" s="238" t="s">
        <v>173</v>
      </c>
      <c r="G661" s="236"/>
      <c r="H661" s="237" t="s">
        <v>46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155</v>
      </c>
      <c r="AU661" s="244" t="s">
        <v>91</v>
      </c>
      <c r="AV661" s="13" t="s">
        <v>87</v>
      </c>
      <c r="AW661" s="13" t="s">
        <v>42</v>
      </c>
      <c r="AX661" s="13" t="s">
        <v>83</v>
      </c>
      <c r="AY661" s="244" t="s">
        <v>142</v>
      </c>
    </row>
    <row r="662" s="13" customFormat="1">
      <c r="A662" s="13"/>
      <c r="B662" s="235"/>
      <c r="C662" s="236"/>
      <c r="D662" s="228" t="s">
        <v>155</v>
      </c>
      <c r="E662" s="237" t="s">
        <v>46</v>
      </c>
      <c r="F662" s="238" t="s">
        <v>618</v>
      </c>
      <c r="G662" s="236"/>
      <c r="H662" s="237" t="s">
        <v>46</v>
      </c>
      <c r="I662" s="239"/>
      <c r="J662" s="236"/>
      <c r="K662" s="236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155</v>
      </c>
      <c r="AU662" s="244" t="s">
        <v>91</v>
      </c>
      <c r="AV662" s="13" t="s">
        <v>87</v>
      </c>
      <c r="AW662" s="13" t="s">
        <v>42</v>
      </c>
      <c r="AX662" s="13" t="s">
        <v>83</v>
      </c>
      <c r="AY662" s="244" t="s">
        <v>142</v>
      </c>
    </row>
    <row r="663" s="13" customFormat="1">
      <c r="A663" s="13"/>
      <c r="B663" s="235"/>
      <c r="C663" s="236"/>
      <c r="D663" s="228" t="s">
        <v>155</v>
      </c>
      <c r="E663" s="237" t="s">
        <v>46</v>
      </c>
      <c r="F663" s="238" t="s">
        <v>619</v>
      </c>
      <c r="G663" s="236"/>
      <c r="H663" s="237" t="s">
        <v>46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155</v>
      </c>
      <c r="AU663" s="244" t="s">
        <v>91</v>
      </c>
      <c r="AV663" s="13" t="s">
        <v>87</v>
      </c>
      <c r="AW663" s="13" t="s">
        <v>42</v>
      </c>
      <c r="AX663" s="13" t="s">
        <v>83</v>
      </c>
      <c r="AY663" s="244" t="s">
        <v>142</v>
      </c>
    </row>
    <row r="664" s="14" customFormat="1">
      <c r="A664" s="14"/>
      <c r="B664" s="245"/>
      <c r="C664" s="246"/>
      <c r="D664" s="228" t="s">
        <v>155</v>
      </c>
      <c r="E664" s="247" t="s">
        <v>46</v>
      </c>
      <c r="F664" s="248" t="s">
        <v>620</v>
      </c>
      <c r="G664" s="246"/>
      <c r="H664" s="249">
        <v>4.4160000000000004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155</v>
      </c>
      <c r="AU664" s="255" t="s">
        <v>91</v>
      </c>
      <c r="AV664" s="14" t="s">
        <v>91</v>
      </c>
      <c r="AW664" s="14" t="s">
        <v>42</v>
      </c>
      <c r="AX664" s="14" t="s">
        <v>83</v>
      </c>
      <c r="AY664" s="255" t="s">
        <v>142</v>
      </c>
    </row>
    <row r="665" s="15" customFormat="1">
      <c r="A665" s="15"/>
      <c r="B665" s="256"/>
      <c r="C665" s="257"/>
      <c r="D665" s="228" t="s">
        <v>155</v>
      </c>
      <c r="E665" s="258" t="s">
        <v>46</v>
      </c>
      <c r="F665" s="259" t="s">
        <v>176</v>
      </c>
      <c r="G665" s="257"/>
      <c r="H665" s="260">
        <v>8.8780000000000001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155</v>
      </c>
      <c r="AU665" s="266" t="s">
        <v>91</v>
      </c>
      <c r="AV665" s="15" t="s">
        <v>149</v>
      </c>
      <c r="AW665" s="15" t="s">
        <v>42</v>
      </c>
      <c r="AX665" s="15" t="s">
        <v>87</v>
      </c>
      <c r="AY665" s="266" t="s">
        <v>142</v>
      </c>
    </row>
    <row r="666" s="2" customFormat="1" ht="24.15" customHeight="1">
      <c r="A666" s="41"/>
      <c r="B666" s="42"/>
      <c r="C666" s="215" t="s">
        <v>659</v>
      </c>
      <c r="D666" s="215" t="s">
        <v>144</v>
      </c>
      <c r="E666" s="216" t="s">
        <v>660</v>
      </c>
      <c r="F666" s="217" t="s">
        <v>661</v>
      </c>
      <c r="G666" s="218" t="s">
        <v>191</v>
      </c>
      <c r="H666" s="219">
        <v>8.8780000000000001</v>
      </c>
      <c r="I666" s="220"/>
      <c r="J666" s="221">
        <f>ROUND(I666*H666,2)</f>
        <v>0</v>
      </c>
      <c r="K666" s="217" t="s">
        <v>148</v>
      </c>
      <c r="L666" s="47"/>
      <c r="M666" s="222" t="s">
        <v>46</v>
      </c>
      <c r="N666" s="223" t="s">
        <v>54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149</v>
      </c>
      <c r="AT666" s="226" t="s">
        <v>144</v>
      </c>
      <c r="AU666" s="226" t="s">
        <v>91</v>
      </c>
      <c r="AY666" s="19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87</v>
      </c>
      <c r="BK666" s="227">
        <f>ROUND(I666*H666,2)</f>
        <v>0</v>
      </c>
      <c r="BL666" s="19" t="s">
        <v>149</v>
      </c>
      <c r="BM666" s="226" t="s">
        <v>662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663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19" t="s">
        <v>151</v>
      </c>
      <c r="AU667" s="19" t="s">
        <v>91</v>
      </c>
    </row>
    <row r="668" s="2" customFormat="1">
      <c r="A668" s="41"/>
      <c r="B668" s="42"/>
      <c r="C668" s="43"/>
      <c r="D668" s="233" t="s">
        <v>153</v>
      </c>
      <c r="E668" s="43"/>
      <c r="F668" s="234" t="s">
        <v>664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19" t="s">
        <v>153</v>
      </c>
      <c r="AU668" s="19" t="s">
        <v>91</v>
      </c>
    </row>
    <row r="669" s="2" customFormat="1" ht="24.15" customHeight="1">
      <c r="A669" s="41"/>
      <c r="B669" s="42"/>
      <c r="C669" s="215" t="s">
        <v>665</v>
      </c>
      <c r="D669" s="215" t="s">
        <v>144</v>
      </c>
      <c r="E669" s="216" t="s">
        <v>666</v>
      </c>
      <c r="F669" s="217" t="s">
        <v>667</v>
      </c>
      <c r="G669" s="218" t="s">
        <v>191</v>
      </c>
      <c r="H669" s="219">
        <v>8.8780000000000001</v>
      </c>
      <c r="I669" s="220"/>
      <c r="J669" s="221">
        <f>ROUND(I669*H669,2)</f>
        <v>0</v>
      </c>
      <c r="K669" s="217" t="s">
        <v>148</v>
      </c>
      <c r="L669" s="47"/>
      <c r="M669" s="222" t="s">
        <v>46</v>
      </c>
      <c r="N669" s="223" t="s">
        <v>54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149</v>
      </c>
      <c r="AT669" s="226" t="s">
        <v>144</v>
      </c>
      <c r="AU669" s="226" t="s">
        <v>91</v>
      </c>
      <c r="AY669" s="19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87</v>
      </c>
      <c r="BK669" s="227">
        <f>ROUND(I669*H669,2)</f>
        <v>0</v>
      </c>
      <c r="BL669" s="19" t="s">
        <v>149</v>
      </c>
      <c r="BM669" s="226" t="s">
        <v>668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669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19" t="s">
        <v>151</v>
      </c>
      <c r="AU670" s="19" t="s">
        <v>91</v>
      </c>
    </row>
    <row r="671" s="2" customFormat="1">
      <c r="A671" s="41"/>
      <c r="B671" s="42"/>
      <c r="C671" s="43"/>
      <c r="D671" s="233" t="s">
        <v>153</v>
      </c>
      <c r="E671" s="43"/>
      <c r="F671" s="234" t="s">
        <v>670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19" t="s">
        <v>153</v>
      </c>
      <c r="AU671" s="19" t="s">
        <v>91</v>
      </c>
    </row>
    <row r="672" s="2" customFormat="1" ht="24.15" customHeight="1">
      <c r="A672" s="41"/>
      <c r="B672" s="42"/>
      <c r="C672" s="215" t="s">
        <v>671</v>
      </c>
      <c r="D672" s="215" t="s">
        <v>144</v>
      </c>
      <c r="E672" s="216" t="s">
        <v>672</v>
      </c>
      <c r="F672" s="217" t="s">
        <v>673</v>
      </c>
      <c r="G672" s="218" t="s">
        <v>191</v>
      </c>
      <c r="H672" s="219">
        <v>8.8780000000000001</v>
      </c>
      <c r="I672" s="220"/>
      <c r="J672" s="221">
        <f>ROUND(I672*H672,2)</f>
        <v>0</v>
      </c>
      <c r="K672" s="217" t="s">
        <v>148</v>
      </c>
      <c r="L672" s="47"/>
      <c r="M672" s="222" t="s">
        <v>46</v>
      </c>
      <c r="N672" s="223" t="s">
        <v>54</v>
      </c>
      <c r="O672" s="87"/>
      <c r="P672" s="224">
        <f>O672*H672</f>
        <v>0</v>
      </c>
      <c r="Q672" s="224">
        <v>0.0020999999999999999</v>
      </c>
      <c r="R672" s="224">
        <f>Q672*H672</f>
        <v>0.018643799999999999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149</v>
      </c>
      <c r="AT672" s="226" t="s">
        <v>144</v>
      </c>
      <c r="AU672" s="226" t="s">
        <v>91</v>
      </c>
      <c r="AY672" s="19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87</v>
      </c>
      <c r="BK672" s="227">
        <f>ROUND(I672*H672,2)</f>
        <v>0</v>
      </c>
      <c r="BL672" s="19" t="s">
        <v>149</v>
      </c>
      <c r="BM672" s="226" t="s">
        <v>674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675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151</v>
      </c>
      <c r="AU673" s="19" t="s">
        <v>91</v>
      </c>
    </row>
    <row r="674" s="2" customFormat="1">
      <c r="A674" s="41"/>
      <c r="B674" s="42"/>
      <c r="C674" s="43"/>
      <c r="D674" s="233" t="s">
        <v>153</v>
      </c>
      <c r="E674" s="43"/>
      <c r="F674" s="234" t="s">
        <v>676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19" t="s">
        <v>153</v>
      </c>
      <c r="AU674" s="19" t="s">
        <v>91</v>
      </c>
    </row>
    <row r="675" s="13" customFormat="1">
      <c r="A675" s="13"/>
      <c r="B675" s="235"/>
      <c r="C675" s="236"/>
      <c r="D675" s="228" t="s">
        <v>155</v>
      </c>
      <c r="E675" s="237" t="s">
        <v>46</v>
      </c>
      <c r="F675" s="238" t="s">
        <v>677</v>
      </c>
      <c r="G675" s="236"/>
      <c r="H675" s="237" t="s">
        <v>46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155</v>
      </c>
      <c r="AU675" s="244" t="s">
        <v>91</v>
      </c>
      <c r="AV675" s="13" t="s">
        <v>87</v>
      </c>
      <c r="AW675" s="13" t="s">
        <v>42</v>
      </c>
      <c r="AX675" s="13" t="s">
        <v>83</v>
      </c>
      <c r="AY675" s="244" t="s">
        <v>142</v>
      </c>
    </row>
    <row r="676" s="13" customFormat="1">
      <c r="A676" s="13"/>
      <c r="B676" s="235"/>
      <c r="C676" s="236"/>
      <c r="D676" s="228" t="s">
        <v>155</v>
      </c>
      <c r="E676" s="237" t="s">
        <v>46</v>
      </c>
      <c r="F676" s="238" t="s">
        <v>614</v>
      </c>
      <c r="G676" s="236"/>
      <c r="H676" s="237" t="s">
        <v>46</v>
      </c>
      <c r="I676" s="239"/>
      <c r="J676" s="236"/>
      <c r="K676" s="236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155</v>
      </c>
      <c r="AU676" s="244" t="s">
        <v>91</v>
      </c>
      <c r="AV676" s="13" t="s">
        <v>87</v>
      </c>
      <c r="AW676" s="13" t="s">
        <v>42</v>
      </c>
      <c r="AX676" s="13" t="s">
        <v>83</v>
      </c>
      <c r="AY676" s="244" t="s">
        <v>142</v>
      </c>
    </row>
    <row r="677" s="13" customFormat="1">
      <c r="A677" s="13"/>
      <c r="B677" s="235"/>
      <c r="C677" s="236"/>
      <c r="D677" s="228" t="s">
        <v>155</v>
      </c>
      <c r="E677" s="237" t="s">
        <v>46</v>
      </c>
      <c r="F677" s="238" t="s">
        <v>170</v>
      </c>
      <c r="G677" s="236"/>
      <c r="H677" s="237" t="s">
        <v>46</v>
      </c>
      <c r="I677" s="239"/>
      <c r="J677" s="236"/>
      <c r="K677" s="236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155</v>
      </c>
      <c r="AU677" s="244" t="s">
        <v>91</v>
      </c>
      <c r="AV677" s="13" t="s">
        <v>87</v>
      </c>
      <c r="AW677" s="13" t="s">
        <v>42</v>
      </c>
      <c r="AX677" s="13" t="s">
        <v>83</v>
      </c>
      <c r="AY677" s="244" t="s">
        <v>142</v>
      </c>
    </row>
    <row r="678" s="13" customFormat="1">
      <c r="A678" s="13"/>
      <c r="B678" s="235"/>
      <c r="C678" s="236"/>
      <c r="D678" s="228" t="s">
        <v>155</v>
      </c>
      <c r="E678" s="237" t="s">
        <v>46</v>
      </c>
      <c r="F678" s="238" t="s">
        <v>615</v>
      </c>
      <c r="G678" s="236"/>
      <c r="H678" s="237" t="s">
        <v>46</v>
      </c>
      <c r="I678" s="239"/>
      <c r="J678" s="236"/>
      <c r="K678" s="236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155</v>
      </c>
      <c r="AU678" s="244" t="s">
        <v>91</v>
      </c>
      <c r="AV678" s="13" t="s">
        <v>87</v>
      </c>
      <c r="AW678" s="13" t="s">
        <v>42</v>
      </c>
      <c r="AX678" s="13" t="s">
        <v>83</v>
      </c>
      <c r="AY678" s="244" t="s">
        <v>142</v>
      </c>
    </row>
    <row r="679" s="13" customFormat="1">
      <c r="A679" s="13"/>
      <c r="B679" s="235"/>
      <c r="C679" s="236"/>
      <c r="D679" s="228" t="s">
        <v>155</v>
      </c>
      <c r="E679" s="237" t="s">
        <v>46</v>
      </c>
      <c r="F679" s="238" t="s">
        <v>616</v>
      </c>
      <c r="G679" s="236"/>
      <c r="H679" s="237" t="s">
        <v>46</v>
      </c>
      <c r="I679" s="239"/>
      <c r="J679" s="236"/>
      <c r="K679" s="236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155</v>
      </c>
      <c r="AU679" s="244" t="s">
        <v>91</v>
      </c>
      <c r="AV679" s="13" t="s">
        <v>87</v>
      </c>
      <c r="AW679" s="13" t="s">
        <v>42</v>
      </c>
      <c r="AX679" s="13" t="s">
        <v>83</v>
      </c>
      <c r="AY679" s="244" t="s">
        <v>142</v>
      </c>
    </row>
    <row r="680" s="14" customFormat="1">
      <c r="A680" s="14"/>
      <c r="B680" s="245"/>
      <c r="C680" s="246"/>
      <c r="D680" s="228" t="s">
        <v>155</v>
      </c>
      <c r="E680" s="247" t="s">
        <v>46</v>
      </c>
      <c r="F680" s="248" t="s">
        <v>617</v>
      </c>
      <c r="G680" s="246"/>
      <c r="H680" s="249">
        <v>4.4619999999999997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155</v>
      </c>
      <c r="AU680" s="255" t="s">
        <v>91</v>
      </c>
      <c r="AV680" s="14" t="s">
        <v>91</v>
      </c>
      <c r="AW680" s="14" t="s">
        <v>42</v>
      </c>
      <c r="AX680" s="14" t="s">
        <v>83</v>
      </c>
      <c r="AY680" s="255" t="s">
        <v>142</v>
      </c>
    </row>
    <row r="681" s="13" customFormat="1">
      <c r="A681" s="13"/>
      <c r="B681" s="235"/>
      <c r="C681" s="236"/>
      <c r="D681" s="228" t="s">
        <v>155</v>
      </c>
      <c r="E681" s="237" t="s">
        <v>46</v>
      </c>
      <c r="F681" s="238" t="s">
        <v>173</v>
      </c>
      <c r="G681" s="236"/>
      <c r="H681" s="237" t="s">
        <v>46</v>
      </c>
      <c r="I681" s="239"/>
      <c r="J681" s="236"/>
      <c r="K681" s="236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155</v>
      </c>
      <c r="AU681" s="244" t="s">
        <v>91</v>
      </c>
      <c r="AV681" s="13" t="s">
        <v>87</v>
      </c>
      <c r="AW681" s="13" t="s">
        <v>42</v>
      </c>
      <c r="AX681" s="13" t="s">
        <v>83</v>
      </c>
      <c r="AY681" s="244" t="s">
        <v>142</v>
      </c>
    </row>
    <row r="682" s="13" customFormat="1">
      <c r="A682" s="13"/>
      <c r="B682" s="235"/>
      <c r="C682" s="236"/>
      <c r="D682" s="228" t="s">
        <v>155</v>
      </c>
      <c r="E682" s="237" t="s">
        <v>46</v>
      </c>
      <c r="F682" s="238" t="s">
        <v>618</v>
      </c>
      <c r="G682" s="236"/>
      <c r="H682" s="237" t="s">
        <v>46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155</v>
      </c>
      <c r="AU682" s="244" t="s">
        <v>91</v>
      </c>
      <c r="AV682" s="13" t="s">
        <v>87</v>
      </c>
      <c r="AW682" s="13" t="s">
        <v>42</v>
      </c>
      <c r="AX682" s="13" t="s">
        <v>83</v>
      </c>
      <c r="AY682" s="244" t="s">
        <v>142</v>
      </c>
    </row>
    <row r="683" s="13" customFormat="1">
      <c r="A683" s="13"/>
      <c r="B683" s="235"/>
      <c r="C683" s="236"/>
      <c r="D683" s="228" t="s">
        <v>155</v>
      </c>
      <c r="E683" s="237" t="s">
        <v>46</v>
      </c>
      <c r="F683" s="238" t="s">
        <v>619</v>
      </c>
      <c r="G683" s="236"/>
      <c r="H683" s="237" t="s">
        <v>46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155</v>
      </c>
      <c r="AU683" s="244" t="s">
        <v>91</v>
      </c>
      <c r="AV683" s="13" t="s">
        <v>87</v>
      </c>
      <c r="AW683" s="13" t="s">
        <v>42</v>
      </c>
      <c r="AX683" s="13" t="s">
        <v>83</v>
      </c>
      <c r="AY683" s="244" t="s">
        <v>142</v>
      </c>
    </row>
    <row r="684" s="14" customFormat="1">
      <c r="A684" s="14"/>
      <c r="B684" s="245"/>
      <c r="C684" s="246"/>
      <c r="D684" s="228" t="s">
        <v>155</v>
      </c>
      <c r="E684" s="247" t="s">
        <v>46</v>
      </c>
      <c r="F684" s="248" t="s">
        <v>620</v>
      </c>
      <c r="G684" s="246"/>
      <c r="H684" s="249">
        <v>4.4160000000000004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155</v>
      </c>
      <c r="AU684" s="255" t="s">
        <v>91</v>
      </c>
      <c r="AV684" s="14" t="s">
        <v>91</v>
      </c>
      <c r="AW684" s="14" t="s">
        <v>42</v>
      </c>
      <c r="AX684" s="14" t="s">
        <v>83</v>
      </c>
      <c r="AY684" s="255" t="s">
        <v>142</v>
      </c>
    </row>
    <row r="685" s="15" customFormat="1">
      <c r="A685" s="15"/>
      <c r="B685" s="256"/>
      <c r="C685" s="257"/>
      <c r="D685" s="228" t="s">
        <v>155</v>
      </c>
      <c r="E685" s="258" t="s">
        <v>46</v>
      </c>
      <c r="F685" s="259" t="s">
        <v>176</v>
      </c>
      <c r="G685" s="257"/>
      <c r="H685" s="260">
        <v>8.8780000000000001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155</v>
      </c>
      <c r="AU685" s="266" t="s">
        <v>91</v>
      </c>
      <c r="AV685" s="15" t="s">
        <v>149</v>
      </c>
      <c r="AW685" s="15" t="s">
        <v>42</v>
      </c>
      <c r="AX685" s="15" t="s">
        <v>87</v>
      </c>
      <c r="AY685" s="266" t="s">
        <v>142</v>
      </c>
    </row>
    <row r="686" s="2" customFormat="1" ht="24.15" customHeight="1">
      <c r="A686" s="41"/>
      <c r="B686" s="42"/>
      <c r="C686" s="215" t="s">
        <v>678</v>
      </c>
      <c r="D686" s="215" t="s">
        <v>144</v>
      </c>
      <c r="E686" s="216" t="s">
        <v>679</v>
      </c>
      <c r="F686" s="217" t="s">
        <v>680</v>
      </c>
      <c r="G686" s="218" t="s">
        <v>191</v>
      </c>
      <c r="H686" s="219">
        <v>8.8780000000000001</v>
      </c>
      <c r="I686" s="220"/>
      <c r="J686" s="221">
        <f>ROUND(I686*H686,2)</f>
        <v>0</v>
      </c>
      <c r="K686" s="217" t="s">
        <v>148</v>
      </c>
      <c r="L686" s="47"/>
      <c r="M686" s="222" t="s">
        <v>46</v>
      </c>
      <c r="N686" s="223" t="s">
        <v>54</v>
      </c>
      <c r="O686" s="87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149</v>
      </c>
      <c r="AT686" s="226" t="s">
        <v>144</v>
      </c>
      <c r="AU686" s="226" t="s">
        <v>91</v>
      </c>
      <c r="AY686" s="19" t="s">
        <v>142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87</v>
      </c>
      <c r="BK686" s="227">
        <f>ROUND(I686*H686,2)</f>
        <v>0</v>
      </c>
      <c r="BL686" s="19" t="s">
        <v>149</v>
      </c>
      <c r="BM686" s="226" t="s">
        <v>681</v>
      </c>
    </row>
    <row r="687" s="2" customFormat="1">
      <c r="A687" s="41"/>
      <c r="B687" s="42"/>
      <c r="C687" s="43"/>
      <c r="D687" s="228" t="s">
        <v>151</v>
      </c>
      <c r="E687" s="43"/>
      <c r="F687" s="229" t="s">
        <v>682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19" t="s">
        <v>151</v>
      </c>
      <c r="AU687" s="19" t="s">
        <v>91</v>
      </c>
    </row>
    <row r="688" s="2" customFormat="1">
      <c r="A688" s="41"/>
      <c r="B688" s="42"/>
      <c r="C688" s="43"/>
      <c r="D688" s="233" t="s">
        <v>153</v>
      </c>
      <c r="E688" s="43"/>
      <c r="F688" s="234" t="s">
        <v>683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19" t="s">
        <v>153</v>
      </c>
      <c r="AU688" s="19" t="s">
        <v>91</v>
      </c>
    </row>
    <row r="689" s="2" customFormat="1" ht="24.15" customHeight="1">
      <c r="A689" s="41"/>
      <c r="B689" s="42"/>
      <c r="C689" s="215" t="s">
        <v>684</v>
      </c>
      <c r="D689" s="215" t="s">
        <v>144</v>
      </c>
      <c r="E689" s="216" t="s">
        <v>685</v>
      </c>
      <c r="F689" s="217" t="s">
        <v>686</v>
      </c>
      <c r="G689" s="218" t="s">
        <v>191</v>
      </c>
      <c r="H689" s="219">
        <v>8.8780000000000001</v>
      </c>
      <c r="I689" s="220"/>
      <c r="J689" s="221">
        <f>ROUND(I689*H689,2)</f>
        <v>0</v>
      </c>
      <c r="K689" s="217" t="s">
        <v>148</v>
      </c>
      <c r="L689" s="47"/>
      <c r="M689" s="222" t="s">
        <v>46</v>
      </c>
      <c r="N689" s="223" t="s">
        <v>54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149</v>
      </c>
      <c r="AT689" s="226" t="s">
        <v>144</v>
      </c>
      <c r="AU689" s="226" t="s">
        <v>91</v>
      </c>
      <c r="AY689" s="19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87</v>
      </c>
      <c r="BK689" s="227">
        <f>ROUND(I689*H689,2)</f>
        <v>0</v>
      </c>
      <c r="BL689" s="19" t="s">
        <v>149</v>
      </c>
      <c r="BM689" s="226" t="s">
        <v>687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688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19" t="s">
        <v>151</v>
      </c>
      <c r="AU690" s="19" t="s">
        <v>91</v>
      </c>
    </row>
    <row r="691" s="2" customFormat="1">
      <c r="A691" s="41"/>
      <c r="B691" s="42"/>
      <c r="C691" s="43"/>
      <c r="D691" s="233" t="s">
        <v>153</v>
      </c>
      <c r="E691" s="43"/>
      <c r="F691" s="234" t="s">
        <v>689</v>
      </c>
      <c r="G691" s="43"/>
      <c r="H691" s="43"/>
      <c r="I691" s="230"/>
      <c r="J691" s="43"/>
      <c r="K691" s="43"/>
      <c r="L691" s="47"/>
      <c r="M691" s="231"/>
      <c r="N691" s="232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19" t="s">
        <v>153</v>
      </c>
      <c r="AU691" s="19" t="s">
        <v>91</v>
      </c>
    </row>
    <row r="692" s="2" customFormat="1" ht="24.15" customHeight="1">
      <c r="A692" s="41"/>
      <c r="B692" s="42"/>
      <c r="C692" s="215" t="s">
        <v>690</v>
      </c>
      <c r="D692" s="215" t="s">
        <v>144</v>
      </c>
      <c r="E692" s="216" t="s">
        <v>691</v>
      </c>
      <c r="F692" s="217" t="s">
        <v>692</v>
      </c>
      <c r="G692" s="218" t="s">
        <v>191</v>
      </c>
      <c r="H692" s="219">
        <v>24.376000000000001</v>
      </c>
      <c r="I692" s="220"/>
      <c r="J692" s="221">
        <f>ROUND(I692*H692,2)</f>
        <v>0</v>
      </c>
      <c r="K692" s="217" t="s">
        <v>148</v>
      </c>
      <c r="L692" s="47"/>
      <c r="M692" s="222" t="s">
        <v>46</v>
      </c>
      <c r="N692" s="223" t="s">
        <v>54</v>
      </c>
      <c r="O692" s="87"/>
      <c r="P692" s="224">
        <f>O692*H692</f>
        <v>0</v>
      </c>
      <c r="Q692" s="224">
        <v>0.00109</v>
      </c>
      <c r="R692" s="224">
        <f>Q692*H692</f>
        <v>0.026569840000000001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306</v>
      </c>
      <c r="AT692" s="226" t="s">
        <v>144</v>
      </c>
      <c r="AU692" s="226" t="s">
        <v>91</v>
      </c>
      <c r="AY692" s="19" t="s">
        <v>142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87</v>
      </c>
      <c r="BK692" s="227">
        <f>ROUND(I692*H692,2)</f>
        <v>0</v>
      </c>
      <c r="BL692" s="19" t="s">
        <v>306</v>
      </c>
      <c r="BM692" s="226" t="s">
        <v>693</v>
      </c>
    </row>
    <row r="693" s="2" customFormat="1">
      <c r="A693" s="41"/>
      <c r="B693" s="42"/>
      <c r="C693" s="43"/>
      <c r="D693" s="228" t="s">
        <v>151</v>
      </c>
      <c r="E693" s="43"/>
      <c r="F693" s="229" t="s">
        <v>694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19" t="s">
        <v>151</v>
      </c>
      <c r="AU693" s="19" t="s">
        <v>91</v>
      </c>
    </row>
    <row r="694" s="2" customFormat="1">
      <c r="A694" s="41"/>
      <c r="B694" s="42"/>
      <c r="C694" s="43"/>
      <c r="D694" s="233" t="s">
        <v>153</v>
      </c>
      <c r="E694" s="43"/>
      <c r="F694" s="234" t="s">
        <v>695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19" t="s">
        <v>153</v>
      </c>
      <c r="AU694" s="19" t="s">
        <v>91</v>
      </c>
    </row>
    <row r="695" s="13" customFormat="1">
      <c r="A695" s="13"/>
      <c r="B695" s="235"/>
      <c r="C695" s="236"/>
      <c r="D695" s="228" t="s">
        <v>155</v>
      </c>
      <c r="E695" s="237" t="s">
        <v>46</v>
      </c>
      <c r="F695" s="238" t="s">
        <v>696</v>
      </c>
      <c r="G695" s="236"/>
      <c r="H695" s="237" t="s">
        <v>46</v>
      </c>
      <c r="I695" s="239"/>
      <c r="J695" s="236"/>
      <c r="K695" s="236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155</v>
      </c>
      <c r="AU695" s="244" t="s">
        <v>91</v>
      </c>
      <c r="AV695" s="13" t="s">
        <v>87</v>
      </c>
      <c r="AW695" s="13" t="s">
        <v>42</v>
      </c>
      <c r="AX695" s="13" t="s">
        <v>83</v>
      </c>
      <c r="AY695" s="244" t="s">
        <v>142</v>
      </c>
    </row>
    <row r="696" s="13" customFormat="1">
      <c r="A696" s="13"/>
      <c r="B696" s="235"/>
      <c r="C696" s="236"/>
      <c r="D696" s="228" t="s">
        <v>155</v>
      </c>
      <c r="E696" s="237" t="s">
        <v>46</v>
      </c>
      <c r="F696" s="238" t="s">
        <v>170</v>
      </c>
      <c r="G696" s="236"/>
      <c r="H696" s="237" t="s">
        <v>46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155</v>
      </c>
      <c r="AU696" s="244" t="s">
        <v>91</v>
      </c>
      <c r="AV696" s="13" t="s">
        <v>87</v>
      </c>
      <c r="AW696" s="13" t="s">
        <v>42</v>
      </c>
      <c r="AX696" s="13" t="s">
        <v>83</v>
      </c>
      <c r="AY696" s="244" t="s">
        <v>142</v>
      </c>
    </row>
    <row r="697" s="13" customFormat="1">
      <c r="A697" s="13"/>
      <c r="B697" s="235"/>
      <c r="C697" s="236"/>
      <c r="D697" s="228" t="s">
        <v>155</v>
      </c>
      <c r="E697" s="237" t="s">
        <v>46</v>
      </c>
      <c r="F697" s="238" t="s">
        <v>590</v>
      </c>
      <c r="G697" s="236"/>
      <c r="H697" s="237" t="s">
        <v>46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155</v>
      </c>
      <c r="AU697" s="244" t="s">
        <v>91</v>
      </c>
      <c r="AV697" s="13" t="s">
        <v>87</v>
      </c>
      <c r="AW697" s="13" t="s">
        <v>42</v>
      </c>
      <c r="AX697" s="13" t="s">
        <v>83</v>
      </c>
      <c r="AY697" s="244" t="s">
        <v>142</v>
      </c>
    </row>
    <row r="698" s="13" customFormat="1">
      <c r="A698" s="13"/>
      <c r="B698" s="235"/>
      <c r="C698" s="236"/>
      <c r="D698" s="228" t="s">
        <v>155</v>
      </c>
      <c r="E698" s="237" t="s">
        <v>46</v>
      </c>
      <c r="F698" s="238" t="s">
        <v>591</v>
      </c>
      <c r="G698" s="236"/>
      <c r="H698" s="237" t="s">
        <v>46</v>
      </c>
      <c r="I698" s="239"/>
      <c r="J698" s="236"/>
      <c r="K698" s="236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155</v>
      </c>
      <c r="AU698" s="244" t="s">
        <v>91</v>
      </c>
      <c r="AV698" s="13" t="s">
        <v>87</v>
      </c>
      <c r="AW698" s="13" t="s">
        <v>42</v>
      </c>
      <c r="AX698" s="13" t="s">
        <v>83</v>
      </c>
      <c r="AY698" s="244" t="s">
        <v>142</v>
      </c>
    </row>
    <row r="699" s="14" customFormat="1">
      <c r="A699" s="14"/>
      <c r="B699" s="245"/>
      <c r="C699" s="246"/>
      <c r="D699" s="228" t="s">
        <v>155</v>
      </c>
      <c r="E699" s="247" t="s">
        <v>46</v>
      </c>
      <c r="F699" s="248" t="s">
        <v>592</v>
      </c>
      <c r="G699" s="246"/>
      <c r="H699" s="249">
        <v>11.935000000000001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155</v>
      </c>
      <c r="AU699" s="255" t="s">
        <v>91</v>
      </c>
      <c r="AV699" s="14" t="s">
        <v>91</v>
      </c>
      <c r="AW699" s="14" t="s">
        <v>42</v>
      </c>
      <c r="AX699" s="14" t="s">
        <v>83</v>
      </c>
      <c r="AY699" s="255" t="s">
        <v>142</v>
      </c>
    </row>
    <row r="700" s="13" customFormat="1">
      <c r="A700" s="13"/>
      <c r="B700" s="235"/>
      <c r="C700" s="236"/>
      <c r="D700" s="228" t="s">
        <v>155</v>
      </c>
      <c r="E700" s="237" t="s">
        <v>46</v>
      </c>
      <c r="F700" s="238" t="s">
        <v>173</v>
      </c>
      <c r="G700" s="236"/>
      <c r="H700" s="237" t="s">
        <v>46</v>
      </c>
      <c r="I700" s="239"/>
      <c r="J700" s="236"/>
      <c r="K700" s="236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155</v>
      </c>
      <c r="AU700" s="244" t="s">
        <v>91</v>
      </c>
      <c r="AV700" s="13" t="s">
        <v>87</v>
      </c>
      <c r="AW700" s="13" t="s">
        <v>42</v>
      </c>
      <c r="AX700" s="13" t="s">
        <v>83</v>
      </c>
      <c r="AY700" s="244" t="s">
        <v>142</v>
      </c>
    </row>
    <row r="701" s="13" customFormat="1">
      <c r="A701" s="13"/>
      <c r="B701" s="235"/>
      <c r="C701" s="236"/>
      <c r="D701" s="228" t="s">
        <v>155</v>
      </c>
      <c r="E701" s="237" t="s">
        <v>46</v>
      </c>
      <c r="F701" s="238" t="s">
        <v>593</v>
      </c>
      <c r="G701" s="236"/>
      <c r="H701" s="237" t="s">
        <v>46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155</v>
      </c>
      <c r="AU701" s="244" t="s">
        <v>91</v>
      </c>
      <c r="AV701" s="13" t="s">
        <v>87</v>
      </c>
      <c r="AW701" s="13" t="s">
        <v>42</v>
      </c>
      <c r="AX701" s="13" t="s">
        <v>83</v>
      </c>
      <c r="AY701" s="244" t="s">
        <v>142</v>
      </c>
    </row>
    <row r="702" s="13" customFormat="1">
      <c r="A702" s="13"/>
      <c r="B702" s="235"/>
      <c r="C702" s="236"/>
      <c r="D702" s="228" t="s">
        <v>155</v>
      </c>
      <c r="E702" s="237" t="s">
        <v>46</v>
      </c>
      <c r="F702" s="238" t="s">
        <v>591</v>
      </c>
      <c r="G702" s="236"/>
      <c r="H702" s="237" t="s">
        <v>46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155</v>
      </c>
      <c r="AU702" s="244" t="s">
        <v>91</v>
      </c>
      <c r="AV702" s="13" t="s">
        <v>87</v>
      </c>
      <c r="AW702" s="13" t="s">
        <v>42</v>
      </c>
      <c r="AX702" s="13" t="s">
        <v>83</v>
      </c>
      <c r="AY702" s="244" t="s">
        <v>142</v>
      </c>
    </row>
    <row r="703" s="14" customFormat="1">
      <c r="A703" s="14"/>
      <c r="B703" s="245"/>
      <c r="C703" s="246"/>
      <c r="D703" s="228" t="s">
        <v>155</v>
      </c>
      <c r="E703" s="247" t="s">
        <v>46</v>
      </c>
      <c r="F703" s="248" t="s">
        <v>594</v>
      </c>
      <c r="G703" s="246"/>
      <c r="H703" s="249">
        <v>12.441000000000001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155</v>
      </c>
      <c r="AU703" s="255" t="s">
        <v>91</v>
      </c>
      <c r="AV703" s="14" t="s">
        <v>91</v>
      </c>
      <c r="AW703" s="14" t="s">
        <v>42</v>
      </c>
      <c r="AX703" s="14" t="s">
        <v>83</v>
      </c>
      <c r="AY703" s="255" t="s">
        <v>142</v>
      </c>
    </row>
    <row r="704" s="15" customFormat="1">
      <c r="A704" s="15"/>
      <c r="B704" s="256"/>
      <c r="C704" s="257"/>
      <c r="D704" s="228" t="s">
        <v>155</v>
      </c>
      <c r="E704" s="258" t="s">
        <v>46</v>
      </c>
      <c r="F704" s="259" t="s">
        <v>176</v>
      </c>
      <c r="G704" s="257"/>
      <c r="H704" s="260">
        <v>24.376000000000001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155</v>
      </c>
      <c r="AU704" s="266" t="s">
        <v>91</v>
      </c>
      <c r="AV704" s="15" t="s">
        <v>149</v>
      </c>
      <c r="AW704" s="15" t="s">
        <v>42</v>
      </c>
      <c r="AX704" s="15" t="s">
        <v>87</v>
      </c>
      <c r="AY704" s="266" t="s">
        <v>142</v>
      </c>
    </row>
    <row r="705" s="2" customFormat="1" ht="24.15" customHeight="1">
      <c r="A705" s="41"/>
      <c r="B705" s="42"/>
      <c r="C705" s="215" t="s">
        <v>697</v>
      </c>
      <c r="D705" s="215" t="s">
        <v>144</v>
      </c>
      <c r="E705" s="216" t="s">
        <v>698</v>
      </c>
      <c r="F705" s="217" t="s">
        <v>699</v>
      </c>
      <c r="G705" s="218" t="s">
        <v>191</v>
      </c>
      <c r="H705" s="219">
        <v>24.376000000000001</v>
      </c>
      <c r="I705" s="220"/>
      <c r="J705" s="221">
        <f>ROUND(I705*H705,2)</f>
        <v>0</v>
      </c>
      <c r="K705" s="217" t="s">
        <v>148</v>
      </c>
      <c r="L705" s="47"/>
      <c r="M705" s="222" t="s">
        <v>46</v>
      </c>
      <c r="N705" s="223" t="s">
        <v>54</v>
      </c>
      <c r="O705" s="87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149</v>
      </c>
      <c r="AT705" s="226" t="s">
        <v>144</v>
      </c>
      <c r="AU705" s="226" t="s">
        <v>91</v>
      </c>
      <c r="AY705" s="19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87</v>
      </c>
      <c r="BK705" s="227">
        <f>ROUND(I705*H705,2)</f>
        <v>0</v>
      </c>
      <c r="BL705" s="19" t="s">
        <v>149</v>
      </c>
      <c r="BM705" s="226" t="s">
        <v>700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701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151</v>
      </c>
      <c r="AU706" s="19" t="s">
        <v>91</v>
      </c>
    </row>
    <row r="707" s="2" customFormat="1">
      <c r="A707" s="41"/>
      <c r="B707" s="42"/>
      <c r="C707" s="43"/>
      <c r="D707" s="233" t="s">
        <v>153</v>
      </c>
      <c r="E707" s="43"/>
      <c r="F707" s="234" t="s">
        <v>702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19" t="s">
        <v>153</v>
      </c>
      <c r="AU707" s="19" t="s">
        <v>91</v>
      </c>
    </row>
    <row r="708" s="2" customFormat="1" ht="24.15" customHeight="1">
      <c r="A708" s="41"/>
      <c r="B708" s="42"/>
      <c r="C708" s="215" t="s">
        <v>703</v>
      </c>
      <c r="D708" s="215" t="s">
        <v>144</v>
      </c>
      <c r="E708" s="216" t="s">
        <v>704</v>
      </c>
      <c r="F708" s="217" t="s">
        <v>705</v>
      </c>
      <c r="G708" s="218" t="s">
        <v>706</v>
      </c>
      <c r="H708" s="219">
        <v>21</v>
      </c>
      <c r="I708" s="220"/>
      <c r="J708" s="221">
        <f>ROUND(I708*H708,2)</f>
        <v>0</v>
      </c>
      <c r="K708" s="217" t="s">
        <v>148</v>
      </c>
      <c r="L708" s="47"/>
      <c r="M708" s="222" t="s">
        <v>46</v>
      </c>
      <c r="N708" s="223" t="s">
        <v>54</v>
      </c>
      <c r="O708" s="87"/>
      <c r="P708" s="224">
        <f>O708*H708</f>
        <v>0</v>
      </c>
      <c r="Q708" s="224">
        <v>0.00042999999999999999</v>
      </c>
      <c r="R708" s="224">
        <f>Q708*H708</f>
        <v>0.0090299999999999998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149</v>
      </c>
      <c r="AT708" s="226" t="s">
        <v>144</v>
      </c>
      <c r="AU708" s="226" t="s">
        <v>91</v>
      </c>
      <c r="AY708" s="19" t="s">
        <v>142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87</v>
      </c>
      <c r="BK708" s="227">
        <f>ROUND(I708*H708,2)</f>
        <v>0</v>
      </c>
      <c r="BL708" s="19" t="s">
        <v>149</v>
      </c>
      <c r="BM708" s="226" t="s">
        <v>707</v>
      </c>
    </row>
    <row r="709" s="2" customFormat="1">
      <c r="A709" s="41"/>
      <c r="B709" s="42"/>
      <c r="C709" s="43"/>
      <c r="D709" s="228" t="s">
        <v>151</v>
      </c>
      <c r="E709" s="43"/>
      <c r="F709" s="229" t="s">
        <v>708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151</v>
      </c>
      <c r="AU709" s="19" t="s">
        <v>91</v>
      </c>
    </row>
    <row r="710" s="2" customFormat="1">
      <c r="A710" s="41"/>
      <c r="B710" s="42"/>
      <c r="C710" s="43"/>
      <c r="D710" s="233" t="s">
        <v>153</v>
      </c>
      <c r="E710" s="43"/>
      <c r="F710" s="234" t="s">
        <v>709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19" t="s">
        <v>153</v>
      </c>
      <c r="AU710" s="19" t="s">
        <v>91</v>
      </c>
    </row>
    <row r="711" s="13" customFormat="1">
      <c r="A711" s="13"/>
      <c r="B711" s="235"/>
      <c r="C711" s="236"/>
      <c r="D711" s="228" t="s">
        <v>155</v>
      </c>
      <c r="E711" s="237" t="s">
        <v>46</v>
      </c>
      <c r="F711" s="238" t="s">
        <v>710</v>
      </c>
      <c r="G711" s="236"/>
      <c r="H711" s="237" t="s">
        <v>46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155</v>
      </c>
      <c r="AU711" s="244" t="s">
        <v>91</v>
      </c>
      <c r="AV711" s="13" t="s">
        <v>87</v>
      </c>
      <c r="AW711" s="13" t="s">
        <v>42</v>
      </c>
      <c r="AX711" s="13" t="s">
        <v>83</v>
      </c>
      <c r="AY711" s="244" t="s">
        <v>142</v>
      </c>
    </row>
    <row r="712" s="13" customFormat="1">
      <c r="A712" s="13"/>
      <c r="B712" s="235"/>
      <c r="C712" s="236"/>
      <c r="D712" s="228" t="s">
        <v>155</v>
      </c>
      <c r="E712" s="237" t="s">
        <v>46</v>
      </c>
      <c r="F712" s="238" t="s">
        <v>711</v>
      </c>
      <c r="G712" s="236"/>
      <c r="H712" s="237" t="s">
        <v>46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155</v>
      </c>
      <c r="AU712" s="244" t="s">
        <v>91</v>
      </c>
      <c r="AV712" s="13" t="s">
        <v>87</v>
      </c>
      <c r="AW712" s="13" t="s">
        <v>42</v>
      </c>
      <c r="AX712" s="13" t="s">
        <v>83</v>
      </c>
      <c r="AY712" s="244" t="s">
        <v>142</v>
      </c>
    </row>
    <row r="713" s="13" customFormat="1">
      <c r="A713" s="13"/>
      <c r="B713" s="235"/>
      <c r="C713" s="236"/>
      <c r="D713" s="228" t="s">
        <v>155</v>
      </c>
      <c r="E713" s="237" t="s">
        <v>46</v>
      </c>
      <c r="F713" s="238" t="s">
        <v>712</v>
      </c>
      <c r="G713" s="236"/>
      <c r="H713" s="237" t="s">
        <v>46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155</v>
      </c>
      <c r="AU713" s="244" t="s">
        <v>91</v>
      </c>
      <c r="AV713" s="13" t="s">
        <v>87</v>
      </c>
      <c r="AW713" s="13" t="s">
        <v>42</v>
      </c>
      <c r="AX713" s="13" t="s">
        <v>83</v>
      </c>
      <c r="AY713" s="244" t="s">
        <v>142</v>
      </c>
    </row>
    <row r="714" s="13" customFormat="1">
      <c r="A714" s="13"/>
      <c r="B714" s="235"/>
      <c r="C714" s="236"/>
      <c r="D714" s="228" t="s">
        <v>155</v>
      </c>
      <c r="E714" s="237" t="s">
        <v>46</v>
      </c>
      <c r="F714" s="238" t="s">
        <v>713</v>
      </c>
      <c r="G714" s="236"/>
      <c r="H714" s="237" t="s">
        <v>46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155</v>
      </c>
      <c r="AU714" s="244" t="s">
        <v>91</v>
      </c>
      <c r="AV714" s="13" t="s">
        <v>87</v>
      </c>
      <c r="AW714" s="13" t="s">
        <v>42</v>
      </c>
      <c r="AX714" s="13" t="s">
        <v>83</v>
      </c>
      <c r="AY714" s="244" t="s">
        <v>142</v>
      </c>
    </row>
    <row r="715" s="13" customFormat="1">
      <c r="A715" s="13"/>
      <c r="B715" s="235"/>
      <c r="C715" s="236"/>
      <c r="D715" s="228" t="s">
        <v>155</v>
      </c>
      <c r="E715" s="237" t="s">
        <v>46</v>
      </c>
      <c r="F715" s="238" t="s">
        <v>714</v>
      </c>
      <c r="G715" s="236"/>
      <c r="H715" s="237" t="s">
        <v>46</v>
      </c>
      <c r="I715" s="239"/>
      <c r="J715" s="236"/>
      <c r="K715" s="236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155</v>
      </c>
      <c r="AU715" s="244" t="s">
        <v>91</v>
      </c>
      <c r="AV715" s="13" t="s">
        <v>87</v>
      </c>
      <c r="AW715" s="13" t="s">
        <v>42</v>
      </c>
      <c r="AX715" s="13" t="s">
        <v>83</v>
      </c>
      <c r="AY715" s="244" t="s">
        <v>142</v>
      </c>
    </row>
    <row r="716" s="14" customFormat="1">
      <c r="A716" s="14"/>
      <c r="B716" s="245"/>
      <c r="C716" s="246"/>
      <c r="D716" s="228" t="s">
        <v>155</v>
      </c>
      <c r="E716" s="247" t="s">
        <v>46</v>
      </c>
      <c r="F716" s="248" t="s">
        <v>715</v>
      </c>
      <c r="G716" s="246"/>
      <c r="H716" s="249">
        <v>21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155</v>
      </c>
      <c r="AU716" s="255" t="s">
        <v>91</v>
      </c>
      <c r="AV716" s="14" t="s">
        <v>91</v>
      </c>
      <c r="AW716" s="14" t="s">
        <v>42</v>
      </c>
      <c r="AX716" s="14" t="s">
        <v>87</v>
      </c>
      <c r="AY716" s="255" t="s">
        <v>142</v>
      </c>
    </row>
    <row r="717" s="2" customFormat="1" ht="24.15" customHeight="1">
      <c r="A717" s="41"/>
      <c r="B717" s="42"/>
      <c r="C717" s="267" t="s">
        <v>716</v>
      </c>
      <c r="D717" s="267" t="s">
        <v>177</v>
      </c>
      <c r="E717" s="268" t="s">
        <v>717</v>
      </c>
      <c r="F717" s="269" t="s">
        <v>718</v>
      </c>
      <c r="G717" s="270" t="s">
        <v>180</v>
      </c>
      <c r="H717" s="271">
        <v>0.036999999999999998</v>
      </c>
      <c r="I717" s="272"/>
      <c r="J717" s="273">
        <f>ROUND(I717*H717,2)</f>
        <v>0</v>
      </c>
      <c r="K717" s="269" t="s">
        <v>148</v>
      </c>
      <c r="L717" s="274"/>
      <c r="M717" s="275" t="s">
        <v>46</v>
      </c>
      <c r="N717" s="276" t="s">
        <v>54</v>
      </c>
      <c r="O717" s="87"/>
      <c r="P717" s="224">
        <f>O717*H717</f>
        <v>0</v>
      </c>
      <c r="Q717" s="224">
        <v>1</v>
      </c>
      <c r="R717" s="224">
        <f>Q717*H717</f>
        <v>0.036999999999999998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181</v>
      </c>
      <c r="AT717" s="226" t="s">
        <v>177</v>
      </c>
      <c r="AU717" s="226" t="s">
        <v>91</v>
      </c>
      <c r="AY717" s="19" t="s">
        <v>142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87</v>
      </c>
      <c r="BK717" s="227">
        <f>ROUND(I717*H717,2)</f>
        <v>0</v>
      </c>
      <c r="BL717" s="19" t="s">
        <v>149</v>
      </c>
      <c r="BM717" s="226" t="s">
        <v>719</v>
      </c>
    </row>
    <row r="718" s="2" customFormat="1">
      <c r="A718" s="41"/>
      <c r="B718" s="42"/>
      <c r="C718" s="43"/>
      <c r="D718" s="228" t="s">
        <v>151</v>
      </c>
      <c r="E718" s="43"/>
      <c r="F718" s="229" t="s">
        <v>718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19" t="s">
        <v>151</v>
      </c>
      <c r="AU718" s="19" t="s">
        <v>91</v>
      </c>
    </row>
    <row r="719" s="14" customFormat="1">
      <c r="A719" s="14"/>
      <c r="B719" s="245"/>
      <c r="C719" s="246"/>
      <c r="D719" s="228" t="s">
        <v>155</v>
      </c>
      <c r="E719" s="247" t="s">
        <v>46</v>
      </c>
      <c r="F719" s="248" t="s">
        <v>720</v>
      </c>
      <c r="G719" s="246"/>
      <c r="H719" s="249">
        <v>0.036999999999999998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155</v>
      </c>
      <c r="AU719" s="255" t="s">
        <v>91</v>
      </c>
      <c r="AV719" s="14" t="s">
        <v>91</v>
      </c>
      <c r="AW719" s="14" t="s">
        <v>42</v>
      </c>
      <c r="AX719" s="14" t="s">
        <v>87</v>
      </c>
      <c r="AY719" s="255" t="s">
        <v>142</v>
      </c>
    </row>
    <row r="720" s="12" customFormat="1" ht="25.92" customHeight="1">
      <c r="A720" s="12"/>
      <c r="B720" s="199"/>
      <c r="C720" s="200"/>
      <c r="D720" s="201" t="s">
        <v>82</v>
      </c>
      <c r="E720" s="202" t="s">
        <v>721</v>
      </c>
      <c r="F720" s="202" t="s">
        <v>722</v>
      </c>
      <c r="G720" s="200"/>
      <c r="H720" s="200"/>
      <c r="I720" s="203"/>
      <c r="J720" s="204">
        <f>BK720</f>
        <v>0</v>
      </c>
      <c r="K720" s="200"/>
      <c r="L720" s="205"/>
      <c r="M720" s="206"/>
      <c r="N720" s="207"/>
      <c r="O720" s="207"/>
      <c r="P720" s="208">
        <f>P721+P827</f>
        <v>0</v>
      </c>
      <c r="Q720" s="207"/>
      <c r="R720" s="208">
        <f>R721+R827</f>
        <v>0.2554845</v>
      </c>
      <c r="S720" s="207"/>
      <c r="T720" s="209">
        <f>T721+T827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91</v>
      </c>
      <c r="AT720" s="211" t="s">
        <v>82</v>
      </c>
      <c r="AU720" s="211" t="s">
        <v>83</v>
      </c>
      <c r="AY720" s="210" t="s">
        <v>142</v>
      </c>
      <c r="BK720" s="212">
        <f>BK721+BK827</f>
        <v>0</v>
      </c>
    </row>
    <row r="721" s="12" customFormat="1" ht="22.8" customHeight="1">
      <c r="A721" s="12"/>
      <c r="B721" s="199"/>
      <c r="C721" s="200"/>
      <c r="D721" s="201" t="s">
        <v>82</v>
      </c>
      <c r="E721" s="213" t="s">
        <v>723</v>
      </c>
      <c r="F721" s="213" t="s">
        <v>724</v>
      </c>
      <c r="G721" s="200"/>
      <c r="H721" s="200"/>
      <c r="I721" s="203"/>
      <c r="J721" s="214">
        <f>BK721</f>
        <v>0</v>
      </c>
      <c r="K721" s="200"/>
      <c r="L721" s="205"/>
      <c r="M721" s="206"/>
      <c r="N721" s="207"/>
      <c r="O721" s="207"/>
      <c r="P721" s="208">
        <f>SUM(P722:P826)</f>
        <v>0</v>
      </c>
      <c r="Q721" s="207"/>
      <c r="R721" s="208">
        <f>SUM(R722:R826)</f>
        <v>0.069484500000000005</v>
      </c>
      <c r="S721" s="207"/>
      <c r="T721" s="209">
        <f>SUM(T722:T826)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10" t="s">
        <v>91</v>
      </c>
      <c r="AT721" s="211" t="s">
        <v>82</v>
      </c>
      <c r="AU721" s="211" t="s">
        <v>87</v>
      </c>
      <c r="AY721" s="210" t="s">
        <v>142</v>
      </c>
      <c r="BK721" s="212">
        <f>SUM(BK722:BK826)</f>
        <v>0</v>
      </c>
    </row>
    <row r="722" s="2" customFormat="1" ht="24.15" customHeight="1">
      <c r="A722" s="41"/>
      <c r="B722" s="42"/>
      <c r="C722" s="215" t="s">
        <v>725</v>
      </c>
      <c r="D722" s="215" t="s">
        <v>144</v>
      </c>
      <c r="E722" s="216" t="s">
        <v>726</v>
      </c>
      <c r="F722" s="217" t="s">
        <v>727</v>
      </c>
      <c r="G722" s="218" t="s">
        <v>191</v>
      </c>
      <c r="H722" s="219">
        <v>10.236000000000001</v>
      </c>
      <c r="I722" s="220"/>
      <c r="J722" s="221">
        <f>ROUND(I722*H722,2)</f>
        <v>0</v>
      </c>
      <c r="K722" s="217" t="s">
        <v>148</v>
      </c>
      <c r="L722" s="47"/>
      <c r="M722" s="222" t="s">
        <v>46</v>
      </c>
      <c r="N722" s="223" t="s">
        <v>54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149</v>
      </c>
      <c r="AT722" s="226" t="s">
        <v>144</v>
      </c>
      <c r="AU722" s="226" t="s">
        <v>91</v>
      </c>
      <c r="AY722" s="19" t="s">
        <v>142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87</v>
      </c>
      <c r="BK722" s="227">
        <f>ROUND(I722*H722,2)</f>
        <v>0</v>
      </c>
      <c r="BL722" s="19" t="s">
        <v>149</v>
      </c>
      <c r="BM722" s="226" t="s">
        <v>728</v>
      </c>
    </row>
    <row r="723" s="2" customFormat="1">
      <c r="A723" s="41"/>
      <c r="B723" s="42"/>
      <c r="C723" s="43"/>
      <c r="D723" s="228" t="s">
        <v>151</v>
      </c>
      <c r="E723" s="43"/>
      <c r="F723" s="229" t="s">
        <v>729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19" t="s">
        <v>151</v>
      </c>
      <c r="AU723" s="19" t="s">
        <v>91</v>
      </c>
    </row>
    <row r="724" s="2" customFormat="1">
      <c r="A724" s="41"/>
      <c r="B724" s="42"/>
      <c r="C724" s="43"/>
      <c r="D724" s="233" t="s">
        <v>153</v>
      </c>
      <c r="E724" s="43"/>
      <c r="F724" s="234" t="s">
        <v>730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19" t="s">
        <v>153</v>
      </c>
      <c r="AU724" s="19" t="s">
        <v>91</v>
      </c>
    </row>
    <row r="725" s="13" customFormat="1">
      <c r="A725" s="13"/>
      <c r="B725" s="235"/>
      <c r="C725" s="236"/>
      <c r="D725" s="228" t="s">
        <v>155</v>
      </c>
      <c r="E725" s="237" t="s">
        <v>46</v>
      </c>
      <c r="F725" s="238" t="s">
        <v>731</v>
      </c>
      <c r="G725" s="236"/>
      <c r="H725" s="237" t="s">
        <v>46</v>
      </c>
      <c r="I725" s="239"/>
      <c r="J725" s="236"/>
      <c r="K725" s="236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155</v>
      </c>
      <c r="AU725" s="244" t="s">
        <v>91</v>
      </c>
      <c r="AV725" s="13" t="s">
        <v>87</v>
      </c>
      <c r="AW725" s="13" t="s">
        <v>42</v>
      </c>
      <c r="AX725" s="13" t="s">
        <v>83</v>
      </c>
      <c r="AY725" s="244" t="s">
        <v>142</v>
      </c>
    </row>
    <row r="726" s="13" customFormat="1">
      <c r="A726" s="13"/>
      <c r="B726" s="235"/>
      <c r="C726" s="236"/>
      <c r="D726" s="228" t="s">
        <v>155</v>
      </c>
      <c r="E726" s="237" t="s">
        <v>46</v>
      </c>
      <c r="F726" s="238" t="s">
        <v>170</v>
      </c>
      <c r="G726" s="236"/>
      <c r="H726" s="237" t="s">
        <v>46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155</v>
      </c>
      <c r="AU726" s="244" t="s">
        <v>91</v>
      </c>
      <c r="AV726" s="13" t="s">
        <v>87</v>
      </c>
      <c r="AW726" s="13" t="s">
        <v>42</v>
      </c>
      <c r="AX726" s="13" t="s">
        <v>83</v>
      </c>
      <c r="AY726" s="244" t="s">
        <v>142</v>
      </c>
    </row>
    <row r="727" s="13" customFormat="1">
      <c r="A727" s="13"/>
      <c r="B727" s="235"/>
      <c r="C727" s="236"/>
      <c r="D727" s="228" t="s">
        <v>155</v>
      </c>
      <c r="E727" s="237" t="s">
        <v>46</v>
      </c>
      <c r="F727" s="238" t="s">
        <v>584</v>
      </c>
      <c r="G727" s="236"/>
      <c r="H727" s="237" t="s">
        <v>46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155</v>
      </c>
      <c r="AU727" s="244" t="s">
        <v>91</v>
      </c>
      <c r="AV727" s="13" t="s">
        <v>87</v>
      </c>
      <c r="AW727" s="13" t="s">
        <v>42</v>
      </c>
      <c r="AX727" s="13" t="s">
        <v>83</v>
      </c>
      <c r="AY727" s="244" t="s">
        <v>142</v>
      </c>
    </row>
    <row r="728" s="13" customFormat="1">
      <c r="A728" s="13"/>
      <c r="B728" s="235"/>
      <c r="C728" s="236"/>
      <c r="D728" s="228" t="s">
        <v>155</v>
      </c>
      <c r="E728" s="237" t="s">
        <v>46</v>
      </c>
      <c r="F728" s="238" t="s">
        <v>732</v>
      </c>
      <c r="G728" s="236"/>
      <c r="H728" s="237" t="s">
        <v>46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155</v>
      </c>
      <c r="AU728" s="244" t="s">
        <v>91</v>
      </c>
      <c r="AV728" s="13" t="s">
        <v>87</v>
      </c>
      <c r="AW728" s="13" t="s">
        <v>42</v>
      </c>
      <c r="AX728" s="13" t="s">
        <v>83</v>
      </c>
      <c r="AY728" s="244" t="s">
        <v>142</v>
      </c>
    </row>
    <row r="729" s="14" customFormat="1">
      <c r="A729" s="14"/>
      <c r="B729" s="245"/>
      <c r="C729" s="246"/>
      <c r="D729" s="228" t="s">
        <v>155</v>
      </c>
      <c r="E729" s="247" t="s">
        <v>46</v>
      </c>
      <c r="F729" s="248" t="s">
        <v>733</v>
      </c>
      <c r="G729" s="246"/>
      <c r="H729" s="249">
        <v>5.1520000000000001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155</v>
      </c>
      <c r="AU729" s="255" t="s">
        <v>91</v>
      </c>
      <c r="AV729" s="14" t="s">
        <v>91</v>
      </c>
      <c r="AW729" s="14" t="s">
        <v>42</v>
      </c>
      <c r="AX729" s="14" t="s">
        <v>83</v>
      </c>
      <c r="AY729" s="255" t="s">
        <v>142</v>
      </c>
    </row>
    <row r="730" s="13" customFormat="1">
      <c r="A730" s="13"/>
      <c r="B730" s="235"/>
      <c r="C730" s="236"/>
      <c r="D730" s="228" t="s">
        <v>155</v>
      </c>
      <c r="E730" s="237" t="s">
        <v>46</v>
      </c>
      <c r="F730" s="238" t="s">
        <v>173</v>
      </c>
      <c r="G730" s="236"/>
      <c r="H730" s="237" t="s">
        <v>46</v>
      </c>
      <c r="I730" s="239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155</v>
      </c>
      <c r="AU730" s="244" t="s">
        <v>91</v>
      </c>
      <c r="AV730" s="13" t="s">
        <v>87</v>
      </c>
      <c r="AW730" s="13" t="s">
        <v>42</v>
      </c>
      <c r="AX730" s="13" t="s">
        <v>83</v>
      </c>
      <c r="AY730" s="244" t="s">
        <v>142</v>
      </c>
    </row>
    <row r="731" s="13" customFormat="1">
      <c r="A731" s="13"/>
      <c r="B731" s="235"/>
      <c r="C731" s="236"/>
      <c r="D731" s="228" t="s">
        <v>155</v>
      </c>
      <c r="E731" s="237" t="s">
        <v>46</v>
      </c>
      <c r="F731" s="238" t="s">
        <v>587</v>
      </c>
      <c r="G731" s="236"/>
      <c r="H731" s="237" t="s">
        <v>46</v>
      </c>
      <c r="I731" s="239"/>
      <c r="J731" s="236"/>
      <c r="K731" s="236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155</v>
      </c>
      <c r="AU731" s="244" t="s">
        <v>91</v>
      </c>
      <c r="AV731" s="13" t="s">
        <v>87</v>
      </c>
      <c r="AW731" s="13" t="s">
        <v>42</v>
      </c>
      <c r="AX731" s="13" t="s">
        <v>83</v>
      </c>
      <c r="AY731" s="244" t="s">
        <v>142</v>
      </c>
    </row>
    <row r="732" s="13" customFormat="1">
      <c r="A732" s="13"/>
      <c r="B732" s="235"/>
      <c r="C732" s="236"/>
      <c r="D732" s="228" t="s">
        <v>155</v>
      </c>
      <c r="E732" s="237" t="s">
        <v>46</v>
      </c>
      <c r="F732" s="238" t="s">
        <v>732</v>
      </c>
      <c r="G732" s="236"/>
      <c r="H732" s="237" t="s">
        <v>46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155</v>
      </c>
      <c r="AU732" s="244" t="s">
        <v>91</v>
      </c>
      <c r="AV732" s="13" t="s">
        <v>87</v>
      </c>
      <c r="AW732" s="13" t="s">
        <v>42</v>
      </c>
      <c r="AX732" s="13" t="s">
        <v>83</v>
      </c>
      <c r="AY732" s="244" t="s">
        <v>142</v>
      </c>
    </row>
    <row r="733" s="14" customFormat="1">
      <c r="A733" s="14"/>
      <c r="B733" s="245"/>
      <c r="C733" s="246"/>
      <c r="D733" s="228" t="s">
        <v>155</v>
      </c>
      <c r="E733" s="247" t="s">
        <v>46</v>
      </c>
      <c r="F733" s="248" t="s">
        <v>734</v>
      </c>
      <c r="G733" s="246"/>
      <c r="H733" s="249">
        <v>5.0839999999999996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155</v>
      </c>
      <c r="AU733" s="255" t="s">
        <v>91</v>
      </c>
      <c r="AV733" s="14" t="s">
        <v>91</v>
      </c>
      <c r="AW733" s="14" t="s">
        <v>42</v>
      </c>
      <c r="AX733" s="14" t="s">
        <v>83</v>
      </c>
      <c r="AY733" s="255" t="s">
        <v>142</v>
      </c>
    </row>
    <row r="734" s="15" customFormat="1">
      <c r="A734" s="15"/>
      <c r="B734" s="256"/>
      <c r="C734" s="257"/>
      <c r="D734" s="228" t="s">
        <v>155</v>
      </c>
      <c r="E734" s="258" t="s">
        <v>46</v>
      </c>
      <c r="F734" s="259" t="s">
        <v>176</v>
      </c>
      <c r="G734" s="257"/>
      <c r="H734" s="260">
        <v>10.236000000000001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155</v>
      </c>
      <c r="AU734" s="266" t="s">
        <v>91</v>
      </c>
      <c r="AV734" s="15" t="s">
        <v>149</v>
      </c>
      <c r="AW734" s="15" t="s">
        <v>4</v>
      </c>
      <c r="AX734" s="15" t="s">
        <v>87</v>
      </c>
      <c r="AY734" s="266" t="s">
        <v>142</v>
      </c>
    </row>
    <row r="735" s="2" customFormat="1" ht="16.5" customHeight="1">
      <c r="A735" s="41"/>
      <c r="B735" s="42"/>
      <c r="C735" s="267" t="s">
        <v>735</v>
      </c>
      <c r="D735" s="267" t="s">
        <v>177</v>
      </c>
      <c r="E735" s="268" t="s">
        <v>736</v>
      </c>
      <c r="F735" s="269" t="s">
        <v>737</v>
      </c>
      <c r="G735" s="270" t="s">
        <v>180</v>
      </c>
      <c r="H735" s="271">
        <v>0.0040000000000000001</v>
      </c>
      <c r="I735" s="272"/>
      <c r="J735" s="273">
        <f>ROUND(I735*H735,2)</f>
        <v>0</v>
      </c>
      <c r="K735" s="269" t="s">
        <v>148</v>
      </c>
      <c r="L735" s="274"/>
      <c r="M735" s="275" t="s">
        <v>46</v>
      </c>
      <c r="N735" s="276" t="s">
        <v>54</v>
      </c>
      <c r="O735" s="87"/>
      <c r="P735" s="224">
        <f>O735*H735</f>
        <v>0</v>
      </c>
      <c r="Q735" s="224">
        <v>1</v>
      </c>
      <c r="R735" s="224">
        <f>Q735*H735</f>
        <v>0.0040000000000000001</v>
      </c>
      <c r="S735" s="224">
        <v>0</v>
      </c>
      <c r="T735" s="225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6" t="s">
        <v>181</v>
      </c>
      <c r="AT735" s="226" t="s">
        <v>177</v>
      </c>
      <c r="AU735" s="226" t="s">
        <v>91</v>
      </c>
      <c r="AY735" s="19" t="s">
        <v>142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87</v>
      </c>
      <c r="BK735" s="227">
        <f>ROUND(I735*H735,2)</f>
        <v>0</v>
      </c>
      <c r="BL735" s="19" t="s">
        <v>149</v>
      </c>
      <c r="BM735" s="226" t="s">
        <v>738</v>
      </c>
    </row>
    <row r="736" s="2" customFormat="1">
      <c r="A736" s="41"/>
      <c r="B736" s="42"/>
      <c r="C736" s="43"/>
      <c r="D736" s="228" t="s">
        <v>151</v>
      </c>
      <c r="E736" s="43"/>
      <c r="F736" s="229" t="s">
        <v>737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19" t="s">
        <v>151</v>
      </c>
      <c r="AU736" s="19" t="s">
        <v>91</v>
      </c>
    </row>
    <row r="737" s="13" customFormat="1">
      <c r="A737" s="13"/>
      <c r="B737" s="235"/>
      <c r="C737" s="236"/>
      <c r="D737" s="228" t="s">
        <v>155</v>
      </c>
      <c r="E737" s="237" t="s">
        <v>46</v>
      </c>
      <c r="F737" s="238" t="s">
        <v>731</v>
      </c>
      <c r="G737" s="236"/>
      <c r="H737" s="237" t="s">
        <v>46</v>
      </c>
      <c r="I737" s="239"/>
      <c r="J737" s="236"/>
      <c r="K737" s="236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155</v>
      </c>
      <c r="AU737" s="244" t="s">
        <v>91</v>
      </c>
      <c r="AV737" s="13" t="s">
        <v>87</v>
      </c>
      <c r="AW737" s="13" t="s">
        <v>42</v>
      </c>
      <c r="AX737" s="13" t="s">
        <v>83</v>
      </c>
      <c r="AY737" s="244" t="s">
        <v>142</v>
      </c>
    </row>
    <row r="738" s="13" customFormat="1">
      <c r="A738" s="13"/>
      <c r="B738" s="235"/>
      <c r="C738" s="236"/>
      <c r="D738" s="228" t="s">
        <v>155</v>
      </c>
      <c r="E738" s="237" t="s">
        <v>46</v>
      </c>
      <c r="F738" s="238" t="s">
        <v>170</v>
      </c>
      <c r="G738" s="236"/>
      <c r="H738" s="237" t="s">
        <v>46</v>
      </c>
      <c r="I738" s="239"/>
      <c r="J738" s="236"/>
      <c r="K738" s="236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155</v>
      </c>
      <c r="AU738" s="244" t="s">
        <v>91</v>
      </c>
      <c r="AV738" s="13" t="s">
        <v>87</v>
      </c>
      <c r="AW738" s="13" t="s">
        <v>42</v>
      </c>
      <c r="AX738" s="13" t="s">
        <v>83</v>
      </c>
      <c r="AY738" s="244" t="s">
        <v>142</v>
      </c>
    </row>
    <row r="739" s="13" customFormat="1">
      <c r="A739" s="13"/>
      <c r="B739" s="235"/>
      <c r="C739" s="236"/>
      <c r="D739" s="228" t="s">
        <v>155</v>
      </c>
      <c r="E739" s="237" t="s">
        <v>46</v>
      </c>
      <c r="F739" s="238" t="s">
        <v>584</v>
      </c>
      <c r="G739" s="236"/>
      <c r="H739" s="237" t="s">
        <v>46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155</v>
      </c>
      <c r="AU739" s="244" t="s">
        <v>91</v>
      </c>
      <c r="AV739" s="13" t="s">
        <v>87</v>
      </c>
      <c r="AW739" s="13" t="s">
        <v>42</v>
      </c>
      <c r="AX739" s="13" t="s">
        <v>83</v>
      </c>
      <c r="AY739" s="244" t="s">
        <v>142</v>
      </c>
    </row>
    <row r="740" s="13" customFormat="1">
      <c r="A740" s="13"/>
      <c r="B740" s="235"/>
      <c r="C740" s="236"/>
      <c r="D740" s="228" t="s">
        <v>155</v>
      </c>
      <c r="E740" s="237" t="s">
        <v>46</v>
      </c>
      <c r="F740" s="238" t="s">
        <v>732</v>
      </c>
      <c r="G740" s="236"/>
      <c r="H740" s="237" t="s">
        <v>46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155</v>
      </c>
      <c r="AU740" s="244" t="s">
        <v>91</v>
      </c>
      <c r="AV740" s="13" t="s">
        <v>87</v>
      </c>
      <c r="AW740" s="13" t="s">
        <v>42</v>
      </c>
      <c r="AX740" s="13" t="s">
        <v>83</v>
      </c>
      <c r="AY740" s="244" t="s">
        <v>142</v>
      </c>
    </row>
    <row r="741" s="14" customFormat="1">
      <c r="A741" s="14"/>
      <c r="B741" s="245"/>
      <c r="C741" s="246"/>
      <c r="D741" s="228" t="s">
        <v>155</v>
      </c>
      <c r="E741" s="247" t="s">
        <v>46</v>
      </c>
      <c r="F741" s="248" t="s">
        <v>739</v>
      </c>
      <c r="G741" s="246"/>
      <c r="H741" s="249">
        <v>0.002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155</v>
      </c>
      <c r="AU741" s="255" t="s">
        <v>91</v>
      </c>
      <c r="AV741" s="14" t="s">
        <v>91</v>
      </c>
      <c r="AW741" s="14" t="s">
        <v>42</v>
      </c>
      <c r="AX741" s="14" t="s">
        <v>83</v>
      </c>
      <c r="AY741" s="255" t="s">
        <v>142</v>
      </c>
    </row>
    <row r="742" s="13" customFormat="1">
      <c r="A742" s="13"/>
      <c r="B742" s="235"/>
      <c r="C742" s="236"/>
      <c r="D742" s="228" t="s">
        <v>155</v>
      </c>
      <c r="E742" s="237" t="s">
        <v>46</v>
      </c>
      <c r="F742" s="238" t="s">
        <v>173</v>
      </c>
      <c r="G742" s="236"/>
      <c r="H742" s="237" t="s">
        <v>46</v>
      </c>
      <c r="I742" s="239"/>
      <c r="J742" s="236"/>
      <c r="K742" s="236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155</v>
      </c>
      <c r="AU742" s="244" t="s">
        <v>91</v>
      </c>
      <c r="AV742" s="13" t="s">
        <v>87</v>
      </c>
      <c r="AW742" s="13" t="s">
        <v>42</v>
      </c>
      <c r="AX742" s="13" t="s">
        <v>83</v>
      </c>
      <c r="AY742" s="244" t="s">
        <v>142</v>
      </c>
    </row>
    <row r="743" s="13" customFormat="1">
      <c r="A743" s="13"/>
      <c r="B743" s="235"/>
      <c r="C743" s="236"/>
      <c r="D743" s="228" t="s">
        <v>155</v>
      </c>
      <c r="E743" s="237" t="s">
        <v>46</v>
      </c>
      <c r="F743" s="238" t="s">
        <v>587</v>
      </c>
      <c r="G743" s="236"/>
      <c r="H743" s="237" t="s">
        <v>46</v>
      </c>
      <c r="I743" s="239"/>
      <c r="J743" s="236"/>
      <c r="K743" s="236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155</v>
      </c>
      <c r="AU743" s="244" t="s">
        <v>91</v>
      </c>
      <c r="AV743" s="13" t="s">
        <v>87</v>
      </c>
      <c r="AW743" s="13" t="s">
        <v>42</v>
      </c>
      <c r="AX743" s="13" t="s">
        <v>83</v>
      </c>
      <c r="AY743" s="244" t="s">
        <v>142</v>
      </c>
    </row>
    <row r="744" s="13" customFormat="1">
      <c r="A744" s="13"/>
      <c r="B744" s="235"/>
      <c r="C744" s="236"/>
      <c r="D744" s="228" t="s">
        <v>155</v>
      </c>
      <c r="E744" s="237" t="s">
        <v>46</v>
      </c>
      <c r="F744" s="238" t="s">
        <v>732</v>
      </c>
      <c r="G744" s="236"/>
      <c r="H744" s="237" t="s">
        <v>46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155</v>
      </c>
      <c r="AU744" s="244" t="s">
        <v>91</v>
      </c>
      <c r="AV744" s="13" t="s">
        <v>87</v>
      </c>
      <c r="AW744" s="13" t="s">
        <v>42</v>
      </c>
      <c r="AX744" s="13" t="s">
        <v>83</v>
      </c>
      <c r="AY744" s="244" t="s">
        <v>142</v>
      </c>
    </row>
    <row r="745" s="14" customFormat="1">
      <c r="A745" s="14"/>
      <c r="B745" s="245"/>
      <c r="C745" s="246"/>
      <c r="D745" s="228" t="s">
        <v>155</v>
      </c>
      <c r="E745" s="247" t="s">
        <v>46</v>
      </c>
      <c r="F745" s="248" t="s">
        <v>740</v>
      </c>
      <c r="G745" s="246"/>
      <c r="H745" s="249">
        <v>0.002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155</v>
      </c>
      <c r="AU745" s="255" t="s">
        <v>91</v>
      </c>
      <c r="AV745" s="14" t="s">
        <v>91</v>
      </c>
      <c r="AW745" s="14" t="s">
        <v>42</v>
      </c>
      <c r="AX745" s="14" t="s">
        <v>83</v>
      </c>
      <c r="AY745" s="255" t="s">
        <v>142</v>
      </c>
    </row>
    <row r="746" s="15" customFormat="1">
      <c r="A746" s="15"/>
      <c r="B746" s="256"/>
      <c r="C746" s="257"/>
      <c r="D746" s="228" t="s">
        <v>155</v>
      </c>
      <c r="E746" s="258" t="s">
        <v>46</v>
      </c>
      <c r="F746" s="259" t="s">
        <v>176</v>
      </c>
      <c r="G746" s="257"/>
      <c r="H746" s="260">
        <v>0.0040000000000000001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155</v>
      </c>
      <c r="AU746" s="266" t="s">
        <v>91</v>
      </c>
      <c r="AV746" s="15" t="s">
        <v>149</v>
      </c>
      <c r="AW746" s="15" t="s">
        <v>4</v>
      </c>
      <c r="AX746" s="15" t="s">
        <v>87</v>
      </c>
      <c r="AY746" s="266" t="s">
        <v>142</v>
      </c>
    </row>
    <row r="747" s="2" customFormat="1" ht="24.15" customHeight="1">
      <c r="A747" s="41"/>
      <c r="B747" s="42"/>
      <c r="C747" s="215" t="s">
        <v>741</v>
      </c>
      <c r="D747" s="215" t="s">
        <v>144</v>
      </c>
      <c r="E747" s="216" t="s">
        <v>742</v>
      </c>
      <c r="F747" s="217" t="s">
        <v>743</v>
      </c>
      <c r="G747" s="218" t="s">
        <v>191</v>
      </c>
      <c r="H747" s="219">
        <v>20.472000000000001</v>
      </c>
      <c r="I747" s="220"/>
      <c r="J747" s="221">
        <f>ROUND(I747*H747,2)</f>
        <v>0</v>
      </c>
      <c r="K747" s="217" t="s">
        <v>148</v>
      </c>
      <c r="L747" s="47"/>
      <c r="M747" s="222" t="s">
        <v>46</v>
      </c>
      <c r="N747" s="223" t="s">
        <v>54</v>
      </c>
      <c r="O747" s="87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306</v>
      </c>
      <c r="AT747" s="226" t="s">
        <v>144</v>
      </c>
      <c r="AU747" s="226" t="s">
        <v>91</v>
      </c>
      <c r="AY747" s="19" t="s">
        <v>142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87</v>
      </c>
      <c r="BK747" s="227">
        <f>ROUND(I747*H747,2)</f>
        <v>0</v>
      </c>
      <c r="BL747" s="19" t="s">
        <v>306</v>
      </c>
      <c r="BM747" s="226" t="s">
        <v>744</v>
      </c>
    </row>
    <row r="748" s="2" customFormat="1">
      <c r="A748" s="41"/>
      <c r="B748" s="42"/>
      <c r="C748" s="43"/>
      <c r="D748" s="228" t="s">
        <v>151</v>
      </c>
      <c r="E748" s="43"/>
      <c r="F748" s="229" t="s">
        <v>745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19" t="s">
        <v>151</v>
      </c>
      <c r="AU748" s="19" t="s">
        <v>91</v>
      </c>
    </row>
    <row r="749" s="2" customFormat="1">
      <c r="A749" s="41"/>
      <c r="B749" s="42"/>
      <c r="C749" s="43"/>
      <c r="D749" s="233" t="s">
        <v>153</v>
      </c>
      <c r="E749" s="43"/>
      <c r="F749" s="234" t="s">
        <v>746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19" t="s">
        <v>153</v>
      </c>
      <c r="AU749" s="19" t="s">
        <v>91</v>
      </c>
    </row>
    <row r="750" s="13" customFormat="1">
      <c r="A750" s="13"/>
      <c r="B750" s="235"/>
      <c r="C750" s="236"/>
      <c r="D750" s="228" t="s">
        <v>155</v>
      </c>
      <c r="E750" s="237" t="s">
        <v>46</v>
      </c>
      <c r="F750" s="238" t="s">
        <v>747</v>
      </c>
      <c r="G750" s="236"/>
      <c r="H750" s="237" t="s">
        <v>46</v>
      </c>
      <c r="I750" s="239"/>
      <c r="J750" s="236"/>
      <c r="K750" s="236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155</v>
      </c>
      <c r="AU750" s="244" t="s">
        <v>91</v>
      </c>
      <c r="AV750" s="13" t="s">
        <v>87</v>
      </c>
      <c r="AW750" s="13" t="s">
        <v>42</v>
      </c>
      <c r="AX750" s="13" t="s">
        <v>83</v>
      </c>
      <c r="AY750" s="244" t="s">
        <v>142</v>
      </c>
    </row>
    <row r="751" s="13" customFormat="1">
      <c r="A751" s="13"/>
      <c r="B751" s="235"/>
      <c r="C751" s="236"/>
      <c r="D751" s="228" t="s">
        <v>155</v>
      </c>
      <c r="E751" s="237" t="s">
        <v>46</v>
      </c>
      <c r="F751" s="238" t="s">
        <v>170</v>
      </c>
      <c r="G751" s="236"/>
      <c r="H751" s="237" t="s">
        <v>46</v>
      </c>
      <c r="I751" s="239"/>
      <c r="J751" s="236"/>
      <c r="K751" s="236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155</v>
      </c>
      <c r="AU751" s="244" t="s">
        <v>91</v>
      </c>
      <c r="AV751" s="13" t="s">
        <v>87</v>
      </c>
      <c r="AW751" s="13" t="s">
        <v>42</v>
      </c>
      <c r="AX751" s="13" t="s">
        <v>83</v>
      </c>
      <c r="AY751" s="244" t="s">
        <v>142</v>
      </c>
    </row>
    <row r="752" s="13" customFormat="1">
      <c r="A752" s="13"/>
      <c r="B752" s="235"/>
      <c r="C752" s="236"/>
      <c r="D752" s="228" t="s">
        <v>155</v>
      </c>
      <c r="E752" s="237" t="s">
        <v>46</v>
      </c>
      <c r="F752" s="238" t="s">
        <v>584</v>
      </c>
      <c r="G752" s="236"/>
      <c r="H752" s="237" t="s">
        <v>46</v>
      </c>
      <c r="I752" s="239"/>
      <c r="J752" s="236"/>
      <c r="K752" s="236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155</v>
      </c>
      <c r="AU752" s="244" t="s">
        <v>91</v>
      </c>
      <c r="AV752" s="13" t="s">
        <v>87</v>
      </c>
      <c r="AW752" s="13" t="s">
        <v>42</v>
      </c>
      <c r="AX752" s="13" t="s">
        <v>83</v>
      </c>
      <c r="AY752" s="244" t="s">
        <v>142</v>
      </c>
    </row>
    <row r="753" s="13" customFormat="1">
      <c r="A753" s="13"/>
      <c r="B753" s="235"/>
      <c r="C753" s="236"/>
      <c r="D753" s="228" t="s">
        <v>155</v>
      </c>
      <c r="E753" s="237" t="s">
        <v>46</v>
      </c>
      <c r="F753" s="238" t="s">
        <v>732</v>
      </c>
      <c r="G753" s="236"/>
      <c r="H753" s="237" t="s">
        <v>46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155</v>
      </c>
      <c r="AU753" s="244" t="s">
        <v>91</v>
      </c>
      <c r="AV753" s="13" t="s">
        <v>87</v>
      </c>
      <c r="AW753" s="13" t="s">
        <v>42</v>
      </c>
      <c r="AX753" s="13" t="s">
        <v>83</v>
      </c>
      <c r="AY753" s="244" t="s">
        <v>142</v>
      </c>
    </row>
    <row r="754" s="14" customFormat="1">
      <c r="A754" s="14"/>
      <c r="B754" s="245"/>
      <c r="C754" s="246"/>
      <c r="D754" s="228" t="s">
        <v>155</v>
      </c>
      <c r="E754" s="247" t="s">
        <v>46</v>
      </c>
      <c r="F754" s="248" t="s">
        <v>748</v>
      </c>
      <c r="G754" s="246"/>
      <c r="H754" s="249">
        <v>10.304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155</v>
      </c>
      <c r="AU754" s="255" t="s">
        <v>91</v>
      </c>
      <c r="AV754" s="14" t="s">
        <v>91</v>
      </c>
      <c r="AW754" s="14" t="s">
        <v>42</v>
      </c>
      <c r="AX754" s="14" t="s">
        <v>83</v>
      </c>
      <c r="AY754" s="255" t="s">
        <v>142</v>
      </c>
    </row>
    <row r="755" s="13" customFormat="1">
      <c r="A755" s="13"/>
      <c r="B755" s="235"/>
      <c r="C755" s="236"/>
      <c r="D755" s="228" t="s">
        <v>155</v>
      </c>
      <c r="E755" s="237" t="s">
        <v>46</v>
      </c>
      <c r="F755" s="238" t="s">
        <v>173</v>
      </c>
      <c r="G755" s="236"/>
      <c r="H755" s="237" t="s">
        <v>46</v>
      </c>
      <c r="I755" s="239"/>
      <c r="J755" s="236"/>
      <c r="K755" s="236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155</v>
      </c>
      <c r="AU755" s="244" t="s">
        <v>91</v>
      </c>
      <c r="AV755" s="13" t="s">
        <v>87</v>
      </c>
      <c r="AW755" s="13" t="s">
        <v>42</v>
      </c>
      <c r="AX755" s="13" t="s">
        <v>83</v>
      </c>
      <c r="AY755" s="244" t="s">
        <v>142</v>
      </c>
    </row>
    <row r="756" s="13" customFormat="1">
      <c r="A756" s="13"/>
      <c r="B756" s="235"/>
      <c r="C756" s="236"/>
      <c r="D756" s="228" t="s">
        <v>155</v>
      </c>
      <c r="E756" s="237" t="s">
        <v>46</v>
      </c>
      <c r="F756" s="238" t="s">
        <v>587</v>
      </c>
      <c r="G756" s="236"/>
      <c r="H756" s="237" t="s">
        <v>46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155</v>
      </c>
      <c r="AU756" s="244" t="s">
        <v>91</v>
      </c>
      <c r="AV756" s="13" t="s">
        <v>87</v>
      </c>
      <c r="AW756" s="13" t="s">
        <v>42</v>
      </c>
      <c r="AX756" s="13" t="s">
        <v>83</v>
      </c>
      <c r="AY756" s="244" t="s">
        <v>142</v>
      </c>
    </row>
    <row r="757" s="13" customFormat="1">
      <c r="A757" s="13"/>
      <c r="B757" s="235"/>
      <c r="C757" s="236"/>
      <c r="D757" s="228" t="s">
        <v>155</v>
      </c>
      <c r="E757" s="237" t="s">
        <v>46</v>
      </c>
      <c r="F757" s="238" t="s">
        <v>732</v>
      </c>
      <c r="G757" s="236"/>
      <c r="H757" s="237" t="s">
        <v>46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155</v>
      </c>
      <c r="AU757" s="244" t="s">
        <v>91</v>
      </c>
      <c r="AV757" s="13" t="s">
        <v>87</v>
      </c>
      <c r="AW757" s="13" t="s">
        <v>42</v>
      </c>
      <c r="AX757" s="13" t="s">
        <v>83</v>
      </c>
      <c r="AY757" s="244" t="s">
        <v>142</v>
      </c>
    </row>
    <row r="758" s="14" customFormat="1">
      <c r="A758" s="14"/>
      <c r="B758" s="245"/>
      <c r="C758" s="246"/>
      <c r="D758" s="228" t="s">
        <v>155</v>
      </c>
      <c r="E758" s="247" t="s">
        <v>46</v>
      </c>
      <c r="F758" s="248" t="s">
        <v>749</v>
      </c>
      <c r="G758" s="246"/>
      <c r="H758" s="249">
        <v>10.167999999999999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155</v>
      </c>
      <c r="AU758" s="255" t="s">
        <v>91</v>
      </c>
      <c r="AV758" s="14" t="s">
        <v>91</v>
      </c>
      <c r="AW758" s="14" t="s">
        <v>42</v>
      </c>
      <c r="AX758" s="14" t="s">
        <v>83</v>
      </c>
      <c r="AY758" s="255" t="s">
        <v>142</v>
      </c>
    </row>
    <row r="759" s="15" customFormat="1">
      <c r="A759" s="15"/>
      <c r="B759" s="256"/>
      <c r="C759" s="257"/>
      <c r="D759" s="228" t="s">
        <v>155</v>
      </c>
      <c r="E759" s="258" t="s">
        <v>46</v>
      </c>
      <c r="F759" s="259" t="s">
        <v>176</v>
      </c>
      <c r="G759" s="257"/>
      <c r="H759" s="260">
        <v>20.472000000000001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155</v>
      </c>
      <c r="AU759" s="266" t="s">
        <v>91</v>
      </c>
      <c r="AV759" s="15" t="s">
        <v>149</v>
      </c>
      <c r="AW759" s="15" t="s">
        <v>42</v>
      </c>
      <c r="AX759" s="15" t="s">
        <v>87</v>
      </c>
      <c r="AY759" s="266" t="s">
        <v>142</v>
      </c>
    </row>
    <row r="760" s="2" customFormat="1" ht="16.5" customHeight="1">
      <c r="A760" s="41"/>
      <c r="B760" s="42"/>
      <c r="C760" s="267" t="s">
        <v>750</v>
      </c>
      <c r="D760" s="267" t="s">
        <v>177</v>
      </c>
      <c r="E760" s="268" t="s">
        <v>751</v>
      </c>
      <c r="F760" s="269" t="s">
        <v>752</v>
      </c>
      <c r="G760" s="270" t="s">
        <v>180</v>
      </c>
      <c r="H760" s="271">
        <v>0.0080000000000000002</v>
      </c>
      <c r="I760" s="272"/>
      <c r="J760" s="273">
        <f>ROUND(I760*H760,2)</f>
        <v>0</v>
      </c>
      <c r="K760" s="269" t="s">
        <v>148</v>
      </c>
      <c r="L760" s="274"/>
      <c r="M760" s="275" t="s">
        <v>46</v>
      </c>
      <c r="N760" s="276" t="s">
        <v>54</v>
      </c>
      <c r="O760" s="87"/>
      <c r="P760" s="224">
        <f>O760*H760</f>
        <v>0</v>
      </c>
      <c r="Q760" s="224">
        <v>1</v>
      </c>
      <c r="R760" s="224">
        <f>Q760*H760</f>
        <v>0.0080000000000000002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442</v>
      </c>
      <c r="AT760" s="226" t="s">
        <v>177</v>
      </c>
      <c r="AU760" s="226" t="s">
        <v>91</v>
      </c>
      <c r="AY760" s="19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87</v>
      </c>
      <c r="BK760" s="227">
        <f>ROUND(I760*H760,2)</f>
        <v>0</v>
      </c>
      <c r="BL760" s="19" t="s">
        <v>306</v>
      </c>
      <c r="BM760" s="226" t="s">
        <v>753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752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19" t="s">
        <v>151</v>
      </c>
      <c r="AU761" s="19" t="s">
        <v>91</v>
      </c>
    </row>
    <row r="762" s="13" customFormat="1">
      <c r="A762" s="13"/>
      <c r="B762" s="235"/>
      <c r="C762" s="236"/>
      <c r="D762" s="228" t="s">
        <v>155</v>
      </c>
      <c r="E762" s="237" t="s">
        <v>46</v>
      </c>
      <c r="F762" s="238" t="s">
        <v>747</v>
      </c>
      <c r="G762" s="236"/>
      <c r="H762" s="237" t="s">
        <v>46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155</v>
      </c>
      <c r="AU762" s="244" t="s">
        <v>91</v>
      </c>
      <c r="AV762" s="13" t="s">
        <v>87</v>
      </c>
      <c r="AW762" s="13" t="s">
        <v>42</v>
      </c>
      <c r="AX762" s="13" t="s">
        <v>83</v>
      </c>
      <c r="AY762" s="244" t="s">
        <v>142</v>
      </c>
    </row>
    <row r="763" s="13" customFormat="1">
      <c r="A763" s="13"/>
      <c r="B763" s="235"/>
      <c r="C763" s="236"/>
      <c r="D763" s="228" t="s">
        <v>155</v>
      </c>
      <c r="E763" s="237" t="s">
        <v>46</v>
      </c>
      <c r="F763" s="238" t="s">
        <v>170</v>
      </c>
      <c r="G763" s="236"/>
      <c r="H763" s="237" t="s">
        <v>46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155</v>
      </c>
      <c r="AU763" s="244" t="s">
        <v>91</v>
      </c>
      <c r="AV763" s="13" t="s">
        <v>87</v>
      </c>
      <c r="AW763" s="13" t="s">
        <v>42</v>
      </c>
      <c r="AX763" s="13" t="s">
        <v>83</v>
      </c>
      <c r="AY763" s="244" t="s">
        <v>142</v>
      </c>
    </row>
    <row r="764" s="13" customFormat="1">
      <c r="A764" s="13"/>
      <c r="B764" s="235"/>
      <c r="C764" s="236"/>
      <c r="D764" s="228" t="s">
        <v>155</v>
      </c>
      <c r="E764" s="237" t="s">
        <v>46</v>
      </c>
      <c r="F764" s="238" t="s">
        <v>584</v>
      </c>
      <c r="G764" s="236"/>
      <c r="H764" s="237" t="s">
        <v>46</v>
      </c>
      <c r="I764" s="239"/>
      <c r="J764" s="236"/>
      <c r="K764" s="236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155</v>
      </c>
      <c r="AU764" s="244" t="s">
        <v>91</v>
      </c>
      <c r="AV764" s="13" t="s">
        <v>87</v>
      </c>
      <c r="AW764" s="13" t="s">
        <v>42</v>
      </c>
      <c r="AX764" s="13" t="s">
        <v>83</v>
      </c>
      <c r="AY764" s="244" t="s">
        <v>142</v>
      </c>
    </row>
    <row r="765" s="13" customFormat="1">
      <c r="A765" s="13"/>
      <c r="B765" s="235"/>
      <c r="C765" s="236"/>
      <c r="D765" s="228" t="s">
        <v>155</v>
      </c>
      <c r="E765" s="237" t="s">
        <v>46</v>
      </c>
      <c r="F765" s="238" t="s">
        <v>732</v>
      </c>
      <c r="G765" s="236"/>
      <c r="H765" s="237" t="s">
        <v>46</v>
      </c>
      <c r="I765" s="239"/>
      <c r="J765" s="236"/>
      <c r="K765" s="236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155</v>
      </c>
      <c r="AU765" s="244" t="s">
        <v>91</v>
      </c>
      <c r="AV765" s="13" t="s">
        <v>87</v>
      </c>
      <c r="AW765" s="13" t="s">
        <v>42</v>
      </c>
      <c r="AX765" s="13" t="s">
        <v>83</v>
      </c>
      <c r="AY765" s="244" t="s">
        <v>142</v>
      </c>
    </row>
    <row r="766" s="14" customFormat="1">
      <c r="A766" s="14"/>
      <c r="B766" s="245"/>
      <c r="C766" s="246"/>
      <c r="D766" s="228" t="s">
        <v>155</v>
      </c>
      <c r="E766" s="247" t="s">
        <v>46</v>
      </c>
      <c r="F766" s="248" t="s">
        <v>754</v>
      </c>
      <c r="G766" s="246"/>
      <c r="H766" s="249">
        <v>0.0040000000000000001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155</v>
      </c>
      <c r="AU766" s="255" t="s">
        <v>91</v>
      </c>
      <c r="AV766" s="14" t="s">
        <v>91</v>
      </c>
      <c r="AW766" s="14" t="s">
        <v>42</v>
      </c>
      <c r="AX766" s="14" t="s">
        <v>83</v>
      </c>
      <c r="AY766" s="255" t="s">
        <v>142</v>
      </c>
    </row>
    <row r="767" s="13" customFormat="1">
      <c r="A767" s="13"/>
      <c r="B767" s="235"/>
      <c r="C767" s="236"/>
      <c r="D767" s="228" t="s">
        <v>155</v>
      </c>
      <c r="E767" s="237" t="s">
        <v>46</v>
      </c>
      <c r="F767" s="238" t="s">
        <v>173</v>
      </c>
      <c r="G767" s="236"/>
      <c r="H767" s="237" t="s">
        <v>46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155</v>
      </c>
      <c r="AU767" s="244" t="s">
        <v>91</v>
      </c>
      <c r="AV767" s="13" t="s">
        <v>87</v>
      </c>
      <c r="AW767" s="13" t="s">
        <v>42</v>
      </c>
      <c r="AX767" s="13" t="s">
        <v>83</v>
      </c>
      <c r="AY767" s="244" t="s">
        <v>142</v>
      </c>
    </row>
    <row r="768" s="13" customFormat="1">
      <c r="A768" s="13"/>
      <c r="B768" s="235"/>
      <c r="C768" s="236"/>
      <c r="D768" s="228" t="s">
        <v>155</v>
      </c>
      <c r="E768" s="237" t="s">
        <v>46</v>
      </c>
      <c r="F768" s="238" t="s">
        <v>587</v>
      </c>
      <c r="G768" s="236"/>
      <c r="H768" s="237" t="s">
        <v>46</v>
      </c>
      <c r="I768" s="239"/>
      <c r="J768" s="236"/>
      <c r="K768" s="236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155</v>
      </c>
      <c r="AU768" s="244" t="s">
        <v>91</v>
      </c>
      <c r="AV768" s="13" t="s">
        <v>87</v>
      </c>
      <c r="AW768" s="13" t="s">
        <v>42</v>
      </c>
      <c r="AX768" s="13" t="s">
        <v>83</v>
      </c>
      <c r="AY768" s="244" t="s">
        <v>142</v>
      </c>
    </row>
    <row r="769" s="13" customFormat="1">
      <c r="A769" s="13"/>
      <c r="B769" s="235"/>
      <c r="C769" s="236"/>
      <c r="D769" s="228" t="s">
        <v>155</v>
      </c>
      <c r="E769" s="237" t="s">
        <v>46</v>
      </c>
      <c r="F769" s="238" t="s">
        <v>732</v>
      </c>
      <c r="G769" s="236"/>
      <c r="H769" s="237" t="s">
        <v>46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155</v>
      </c>
      <c r="AU769" s="244" t="s">
        <v>91</v>
      </c>
      <c r="AV769" s="13" t="s">
        <v>87</v>
      </c>
      <c r="AW769" s="13" t="s">
        <v>42</v>
      </c>
      <c r="AX769" s="13" t="s">
        <v>83</v>
      </c>
      <c r="AY769" s="244" t="s">
        <v>142</v>
      </c>
    </row>
    <row r="770" s="14" customFormat="1">
      <c r="A770" s="14"/>
      <c r="B770" s="245"/>
      <c r="C770" s="246"/>
      <c r="D770" s="228" t="s">
        <v>155</v>
      </c>
      <c r="E770" s="247" t="s">
        <v>46</v>
      </c>
      <c r="F770" s="248" t="s">
        <v>755</v>
      </c>
      <c r="G770" s="246"/>
      <c r="H770" s="249">
        <v>0.0040000000000000001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155</v>
      </c>
      <c r="AU770" s="255" t="s">
        <v>91</v>
      </c>
      <c r="AV770" s="14" t="s">
        <v>91</v>
      </c>
      <c r="AW770" s="14" t="s">
        <v>42</v>
      </c>
      <c r="AX770" s="14" t="s">
        <v>83</v>
      </c>
      <c r="AY770" s="255" t="s">
        <v>142</v>
      </c>
    </row>
    <row r="771" s="15" customFormat="1">
      <c r="A771" s="15"/>
      <c r="B771" s="256"/>
      <c r="C771" s="257"/>
      <c r="D771" s="228" t="s">
        <v>155</v>
      </c>
      <c r="E771" s="258" t="s">
        <v>46</v>
      </c>
      <c r="F771" s="259" t="s">
        <v>176</v>
      </c>
      <c r="G771" s="257"/>
      <c r="H771" s="260">
        <v>0.0080000000000000002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155</v>
      </c>
      <c r="AU771" s="266" t="s">
        <v>91</v>
      </c>
      <c r="AV771" s="15" t="s">
        <v>149</v>
      </c>
      <c r="AW771" s="15" t="s">
        <v>42</v>
      </c>
      <c r="AX771" s="15" t="s">
        <v>87</v>
      </c>
      <c r="AY771" s="266" t="s">
        <v>142</v>
      </c>
    </row>
    <row r="772" s="2" customFormat="1" ht="24.15" customHeight="1">
      <c r="A772" s="41"/>
      <c r="B772" s="42"/>
      <c r="C772" s="215" t="s">
        <v>756</v>
      </c>
      <c r="D772" s="215" t="s">
        <v>144</v>
      </c>
      <c r="E772" s="216" t="s">
        <v>757</v>
      </c>
      <c r="F772" s="217" t="s">
        <v>758</v>
      </c>
      <c r="G772" s="218" t="s">
        <v>191</v>
      </c>
      <c r="H772" s="219">
        <v>6.6589999999999998</v>
      </c>
      <c r="I772" s="220"/>
      <c r="J772" s="221">
        <f>ROUND(I772*H772,2)</f>
        <v>0</v>
      </c>
      <c r="K772" s="217" t="s">
        <v>148</v>
      </c>
      <c r="L772" s="47"/>
      <c r="M772" s="222" t="s">
        <v>46</v>
      </c>
      <c r="N772" s="223" t="s">
        <v>54</v>
      </c>
      <c r="O772" s="87"/>
      <c r="P772" s="224">
        <f>O772*H772</f>
        <v>0</v>
      </c>
      <c r="Q772" s="224">
        <v>0.00040000000000000002</v>
      </c>
      <c r="R772" s="224">
        <f>Q772*H772</f>
        <v>0.0026635999999999999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306</v>
      </c>
      <c r="AT772" s="226" t="s">
        <v>144</v>
      </c>
      <c r="AU772" s="226" t="s">
        <v>91</v>
      </c>
      <c r="AY772" s="19" t="s">
        <v>142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87</v>
      </c>
      <c r="BK772" s="227">
        <f>ROUND(I772*H772,2)</f>
        <v>0</v>
      </c>
      <c r="BL772" s="19" t="s">
        <v>306</v>
      </c>
      <c r="BM772" s="226" t="s">
        <v>759</v>
      </c>
    </row>
    <row r="773" s="2" customFormat="1">
      <c r="A773" s="41"/>
      <c r="B773" s="42"/>
      <c r="C773" s="43"/>
      <c r="D773" s="228" t="s">
        <v>151</v>
      </c>
      <c r="E773" s="43"/>
      <c r="F773" s="229" t="s">
        <v>760</v>
      </c>
      <c r="G773" s="43"/>
      <c r="H773" s="43"/>
      <c r="I773" s="230"/>
      <c r="J773" s="43"/>
      <c r="K773" s="43"/>
      <c r="L773" s="47"/>
      <c r="M773" s="231"/>
      <c r="N773" s="23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19" t="s">
        <v>151</v>
      </c>
      <c r="AU773" s="19" t="s">
        <v>91</v>
      </c>
    </row>
    <row r="774" s="2" customFormat="1">
      <c r="A774" s="41"/>
      <c r="B774" s="42"/>
      <c r="C774" s="43"/>
      <c r="D774" s="233" t="s">
        <v>153</v>
      </c>
      <c r="E774" s="43"/>
      <c r="F774" s="234" t="s">
        <v>761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19" t="s">
        <v>153</v>
      </c>
      <c r="AU774" s="19" t="s">
        <v>91</v>
      </c>
    </row>
    <row r="775" s="13" customFormat="1">
      <c r="A775" s="13"/>
      <c r="B775" s="235"/>
      <c r="C775" s="236"/>
      <c r="D775" s="228" t="s">
        <v>155</v>
      </c>
      <c r="E775" s="237" t="s">
        <v>46</v>
      </c>
      <c r="F775" s="238" t="s">
        <v>762</v>
      </c>
      <c r="G775" s="236"/>
      <c r="H775" s="237" t="s">
        <v>46</v>
      </c>
      <c r="I775" s="239"/>
      <c r="J775" s="236"/>
      <c r="K775" s="236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155</v>
      </c>
      <c r="AU775" s="244" t="s">
        <v>91</v>
      </c>
      <c r="AV775" s="13" t="s">
        <v>87</v>
      </c>
      <c r="AW775" s="13" t="s">
        <v>42</v>
      </c>
      <c r="AX775" s="13" t="s">
        <v>83</v>
      </c>
      <c r="AY775" s="244" t="s">
        <v>142</v>
      </c>
    </row>
    <row r="776" s="13" customFormat="1">
      <c r="A776" s="13"/>
      <c r="B776" s="235"/>
      <c r="C776" s="236"/>
      <c r="D776" s="228" t="s">
        <v>155</v>
      </c>
      <c r="E776" s="237" t="s">
        <v>46</v>
      </c>
      <c r="F776" s="238" t="s">
        <v>763</v>
      </c>
      <c r="G776" s="236"/>
      <c r="H776" s="237" t="s">
        <v>46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155</v>
      </c>
      <c r="AU776" s="244" t="s">
        <v>91</v>
      </c>
      <c r="AV776" s="13" t="s">
        <v>87</v>
      </c>
      <c r="AW776" s="13" t="s">
        <v>42</v>
      </c>
      <c r="AX776" s="13" t="s">
        <v>83</v>
      </c>
      <c r="AY776" s="244" t="s">
        <v>142</v>
      </c>
    </row>
    <row r="777" s="13" customFormat="1">
      <c r="A777" s="13"/>
      <c r="B777" s="235"/>
      <c r="C777" s="236"/>
      <c r="D777" s="228" t="s">
        <v>155</v>
      </c>
      <c r="E777" s="237" t="s">
        <v>46</v>
      </c>
      <c r="F777" s="238" t="s">
        <v>170</v>
      </c>
      <c r="G777" s="236"/>
      <c r="H777" s="237" t="s">
        <v>46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155</v>
      </c>
      <c r="AU777" s="244" t="s">
        <v>91</v>
      </c>
      <c r="AV777" s="13" t="s">
        <v>87</v>
      </c>
      <c r="AW777" s="13" t="s">
        <v>42</v>
      </c>
      <c r="AX777" s="13" t="s">
        <v>83</v>
      </c>
      <c r="AY777" s="244" t="s">
        <v>142</v>
      </c>
    </row>
    <row r="778" s="13" customFormat="1">
      <c r="A778" s="13"/>
      <c r="B778" s="235"/>
      <c r="C778" s="236"/>
      <c r="D778" s="228" t="s">
        <v>155</v>
      </c>
      <c r="E778" s="237" t="s">
        <v>46</v>
      </c>
      <c r="F778" s="238" t="s">
        <v>615</v>
      </c>
      <c r="G778" s="236"/>
      <c r="H778" s="237" t="s">
        <v>46</v>
      </c>
      <c r="I778" s="239"/>
      <c r="J778" s="236"/>
      <c r="K778" s="236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155</v>
      </c>
      <c r="AU778" s="244" t="s">
        <v>91</v>
      </c>
      <c r="AV778" s="13" t="s">
        <v>87</v>
      </c>
      <c r="AW778" s="13" t="s">
        <v>42</v>
      </c>
      <c r="AX778" s="13" t="s">
        <v>83</v>
      </c>
      <c r="AY778" s="244" t="s">
        <v>142</v>
      </c>
    </row>
    <row r="779" s="13" customFormat="1">
      <c r="A779" s="13"/>
      <c r="B779" s="235"/>
      <c r="C779" s="236"/>
      <c r="D779" s="228" t="s">
        <v>155</v>
      </c>
      <c r="E779" s="237" t="s">
        <v>46</v>
      </c>
      <c r="F779" s="238" t="s">
        <v>764</v>
      </c>
      <c r="G779" s="236"/>
      <c r="H779" s="237" t="s">
        <v>46</v>
      </c>
      <c r="I779" s="239"/>
      <c r="J779" s="236"/>
      <c r="K779" s="236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155</v>
      </c>
      <c r="AU779" s="244" t="s">
        <v>91</v>
      </c>
      <c r="AV779" s="13" t="s">
        <v>87</v>
      </c>
      <c r="AW779" s="13" t="s">
        <v>42</v>
      </c>
      <c r="AX779" s="13" t="s">
        <v>83</v>
      </c>
      <c r="AY779" s="244" t="s">
        <v>142</v>
      </c>
    </row>
    <row r="780" s="14" customFormat="1">
      <c r="A780" s="14"/>
      <c r="B780" s="245"/>
      <c r="C780" s="246"/>
      <c r="D780" s="228" t="s">
        <v>155</v>
      </c>
      <c r="E780" s="247" t="s">
        <v>46</v>
      </c>
      <c r="F780" s="248" t="s">
        <v>765</v>
      </c>
      <c r="G780" s="246"/>
      <c r="H780" s="249">
        <v>3.347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155</v>
      </c>
      <c r="AU780" s="255" t="s">
        <v>91</v>
      </c>
      <c r="AV780" s="14" t="s">
        <v>91</v>
      </c>
      <c r="AW780" s="14" t="s">
        <v>42</v>
      </c>
      <c r="AX780" s="14" t="s">
        <v>83</v>
      </c>
      <c r="AY780" s="255" t="s">
        <v>142</v>
      </c>
    </row>
    <row r="781" s="13" customFormat="1">
      <c r="A781" s="13"/>
      <c r="B781" s="235"/>
      <c r="C781" s="236"/>
      <c r="D781" s="228" t="s">
        <v>155</v>
      </c>
      <c r="E781" s="237" t="s">
        <v>46</v>
      </c>
      <c r="F781" s="238" t="s">
        <v>173</v>
      </c>
      <c r="G781" s="236"/>
      <c r="H781" s="237" t="s">
        <v>46</v>
      </c>
      <c r="I781" s="239"/>
      <c r="J781" s="236"/>
      <c r="K781" s="236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155</v>
      </c>
      <c r="AU781" s="244" t="s">
        <v>91</v>
      </c>
      <c r="AV781" s="13" t="s">
        <v>87</v>
      </c>
      <c r="AW781" s="13" t="s">
        <v>42</v>
      </c>
      <c r="AX781" s="13" t="s">
        <v>83</v>
      </c>
      <c r="AY781" s="244" t="s">
        <v>142</v>
      </c>
    </row>
    <row r="782" s="13" customFormat="1">
      <c r="A782" s="13"/>
      <c r="B782" s="235"/>
      <c r="C782" s="236"/>
      <c r="D782" s="228" t="s">
        <v>155</v>
      </c>
      <c r="E782" s="237" t="s">
        <v>46</v>
      </c>
      <c r="F782" s="238" t="s">
        <v>618</v>
      </c>
      <c r="G782" s="236"/>
      <c r="H782" s="237" t="s">
        <v>46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155</v>
      </c>
      <c r="AU782" s="244" t="s">
        <v>91</v>
      </c>
      <c r="AV782" s="13" t="s">
        <v>87</v>
      </c>
      <c r="AW782" s="13" t="s">
        <v>42</v>
      </c>
      <c r="AX782" s="13" t="s">
        <v>83</v>
      </c>
      <c r="AY782" s="244" t="s">
        <v>142</v>
      </c>
    </row>
    <row r="783" s="13" customFormat="1">
      <c r="A783" s="13"/>
      <c r="B783" s="235"/>
      <c r="C783" s="236"/>
      <c r="D783" s="228" t="s">
        <v>155</v>
      </c>
      <c r="E783" s="237" t="s">
        <v>46</v>
      </c>
      <c r="F783" s="238" t="s">
        <v>766</v>
      </c>
      <c r="G783" s="236"/>
      <c r="H783" s="237" t="s">
        <v>46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155</v>
      </c>
      <c r="AU783" s="244" t="s">
        <v>91</v>
      </c>
      <c r="AV783" s="13" t="s">
        <v>87</v>
      </c>
      <c r="AW783" s="13" t="s">
        <v>42</v>
      </c>
      <c r="AX783" s="13" t="s">
        <v>83</v>
      </c>
      <c r="AY783" s="244" t="s">
        <v>142</v>
      </c>
    </row>
    <row r="784" s="14" customFormat="1">
      <c r="A784" s="14"/>
      <c r="B784" s="245"/>
      <c r="C784" s="246"/>
      <c r="D784" s="228" t="s">
        <v>155</v>
      </c>
      <c r="E784" s="247" t="s">
        <v>46</v>
      </c>
      <c r="F784" s="248" t="s">
        <v>767</v>
      </c>
      <c r="G784" s="246"/>
      <c r="H784" s="249">
        <v>3.3119999999999998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155</v>
      </c>
      <c r="AU784" s="255" t="s">
        <v>91</v>
      </c>
      <c r="AV784" s="14" t="s">
        <v>91</v>
      </c>
      <c r="AW784" s="14" t="s">
        <v>42</v>
      </c>
      <c r="AX784" s="14" t="s">
        <v>83</v>
      </c>
      <c r="AY784" s="255" t="s">
        <v>142</v>
      </c>
    </row>
    <row r="785" s="15" customFormat="1">
      <c r="A785" s="15"/>
      <c r="B785" s="256"/>
      <c r="C785" s="257"/>
      <c r="D785" s="228" t="s">
        <v>155</v>
      </c>
      <c r="E785" s="258" t="s">
        <v>46</v>
      </c>
      <c r="F785" s="259" t="s">
        <v>176</v>
      </c>
      <c r="G785" s="257"/>
      <c r="H785" s="260">
        <v>6.6589999999999998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155</v>
      </c>
      <c r="AU785" s="266" t="s">
        <v>91</v>
      </c>
      <c r="AV785" s="15" t="s">
        <v>149</v>
      </c>
      <c r="AW785" s="15" t="s">
        <v>42</v>
      </c>
      <c r="AX785" s="15" t="s">
        <v>87</v>
      </c>
      <c r="AY785" s="266" t="s">
        <v>142</v>
      </c>
    </row>
    <row r="786" s="2" customFormat="1" ht="49.05" customHeight="1">
      <c r="A786" s="41"/>
      <c r="B786" s="42"/>
      <c r="C786" s="267" t="s">
        <v>768</v>
      </c>
      <c r="D786" s="267" t="s">
        <v>177</v>
      </c>
      <c r="E786" s="268" t="s">
        <v>769</v>
      </c>
      <c r="F786" s="269" t="s">
        <v>770</v>
      </c>
      <c r="G786" s="270" t="s">
        <v>191</v>
      </c>
      <c r="H786" s="271">
        <v>7.9900000000000002</v>
      </c>
      <c r="I786" s="272"/>
      <c r="J786" s="273">
        <f>ROUND(I786*H786,2)</f>
        <v>0</v>
      </c>
      <c r="K786" s="269" t="s">
        <v>148</v>
      </c>
      <c r="L786" s="274"/>
      <c r="M786" s="275" t="s">
        <v>46</v>
      </c>
      <c r="N786" s="276" t="s">
        <v>54</v>
      </c>
      <c r="O786" s="87"/>
      <c r="P786" s="224">
        <f>O786*H786</f>
        <v>0</v>
      </c>
      <c r="Q786" s="224">
        <v>0.0064000000000000003</v>
      </c>
      <c r="R786" s="224">
        <f>Q786*H786</f>
        <v>0.051136000000000001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442</v>
      </c>
      <c r="AT786" s="226" t="s">
        <v>177</v>
      </c>
      <c r="AU786" s="226" t="s">
        <v>91</v>
      </c>
      <c r="AY786" s="19" t="s">
        <v>142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87</v>
      </c>
      <c r="BK786" s="227">
        <f>ROUND(I786*H786,2)</f>
        <v>0</v>
      </c>
      <c r="BL786" s="19" t="s">
        <v>306</v>
      </c>
      <c r="BM786" s="226" t="s">
        <v>771</v>
      </c>
    </row>
    <row r="787" s="2" customFormat="1">
      <c r="A787" s="41"/>
      <c r="B787" s="42"/>
      <c r="C787" s="43"/>
      <c r="D787" s="228" t="s">
        <v>151</v>
      </c>
      <c r="E787" s="43"/>
      <c r="F787" s="229" t="s">
        <v>770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19" t="s">
        <v>151</v>
      </c>
      <c r="AU787" s="19" t="s">
        <v>91</v>
      </c>
    </row>
    <row r="788" s="13" customFormat="1">
      <c r="A788" s="13"/>
      <c r="B788" s="235"/>
      <c r="C788" s="236"/>
      <c r="D788" s="228" t="s">
        <v>155</v>
      </c>
      <c r="E788" s="237" t="s">
        <v>46</v>
      </c>
      <c r="F788" s="238" t="s">
        <v>762</v>
      </c>
      <c r="G788" s="236"/>
      <c r="H788" s="237" t="s">
        <v>46</v>
      </c>
      <c r="I788" s="239"/>
      <c r="J788" s="236"/>
      <c r="K788" s="236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155</v>
      </c>
      <c r="AU788" s="244" t="s">
        <v>91</v>
      </c>
      <c r="AV788" s="13" t="s">
        <v>87</v>
      </c>
      <c r="AW788" s="13" t="s">
        <v>42</v>
      </c>
      <c r="AX788" s="13" t="s">
        <v>83</v>
      </c>
      <c r="AY788" s="244" t="s">
        <v>142</v>
      </c>
    </row>
    <row r="789" s="13" customFormat="1">
      <c r="A789" s="13"/>
      <c r="B789" s="235"/>
      <c r="C789" s="236"/>
      <c r="D789" s="228" t="s">
        <v>155</v>
      </c>
      <c r="E789" s="237" t="s">
        <v>46</v>
      </c>
      <c r="F789" s="238" t="s">
        <v>763</v>
      </c>
      <c r="G789" s="236"/>
      <c r="H789" s="237" t="s">
        <v>46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155</v>
      </c>
      <c r="AU789" s="244" t="s">
        <v>91</v>
      </c>
      <c r="AV789" s="13" t="s">
        <v>87</v>
      </c>
      <c r="AW789" s="13" t="s">
        <v>42</v>
      </c>
      <c r="AX789" s="13" t="s">
        <v>83</v>
      </c>
      <c r="AY789" s="244" t="s">
        <v>142</v>
      </c>
    </row>
    <row r="790" s="13" customFormat="1">
      <c r="A790" s="13"/>
      <c r="B790" s="235"/>
      <c r="C790" s="236"/>
      <c r="D790" s="228" t="s">
        <v>155</v>
      </c>
      <c r="E790" s="237" t="s">
        <v>46</v>
      </c>
      <c r="F790" s="238" t="s">
        <v>170</v>
      </c>
      <c r="G790" s="236"/>
      <c r="H790" s="237" t="s">
        <v>46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155</v>
      </c>
      <c r="AU790" s="244" t="s">
        <v>91</v>
      </c>
      <c r="AV790" s="13" t="s">
        <v>87</v>
      </c>
      <c r="AW790" s="13" t="s">
        <v>42</v>
      </c>
      <c r="AX790" s="13" t="s">
        <v>83</v>
      </c>
      <c r="AY790" s="244" t="s">
        <v>142</v>
      </c>
    </row>
    <row r="791" s="13" customFormat="1">
      <c r="A791" s="13"/>
      <c r="B791" s="235"/>
      <c r="C791" s="236"/>
      <c r="D791" s="228" t="s">
        <v>155</v>
      </c>
      <c r="E791" s="237" t="s">
        <v>46</v>
      </c>
      <c r="F791" s="238" t="s">
        <v>615</v>
      </c>
      <c r="G791" s="236"/>
      <c r="H791" s="237" t="s">
        <v>46</v>
      </c>
      <c r="I791" s="239"/>
      <c r="J791" s="236"/>
      <c r="K791" s="236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155</v>
      </c>
      <c r="AU791" s="244" t="s">
        <v>91</v>
      </c>
      <c r="AV791" s="13" t="s">
        <v>87</v>
      </c>
      <c r="AW791" s="13" t="s">
        <v>42</v>
      </c>
      <c r="AX791" s="13" t="s">
        <v>83</v>
      </c>
      <c r="AY791" s="244" t="s">
        <v>142</v>
      </c>
    </row>
    <row r="792" s="13" customFormat="1">
      <c r="A792" s="13"/>
      <c r="B792" s="235"/>
      <c r="C792" s="236"/>
      <c r="D792" s="228" t="s">
        <v>155</v>
      </c>
      <c r="E792" s="237" t="s">
        <v>46</v>
      </c>
      <c r="F792" s="238" t="s">
        <v>764</v>
      </c>
      <c r="G792" s="236"/>
      <c r="H792" s="237" t="s">
        <v>46</v>
      </c>
      <c r="I792" s="239"/>
      <c r="J792" s="236"/>
      <c r="K792" s="236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155</v>
      </c>
      <c r="AU792" s="244" t="s">
        <v>91</v>
      </c>
      <c r="AV792" s="13" t="s">
        <v>87</v>
      </c>
      <c r="AW792" s="13" t="s">
        <v>42</v>
      </c>
      <c r="AX792" s="13" t="s">
        <v>83</v>
      </c>
      <c r="AY792" s="244" t="s">
        <v>142</v>
      </c>
    </row>
    <row r="793" s="14" customFormat="1">
      <c r="A793" s="14"/>
      <c r="B793" s="245"/>
      <c r="C793" s="246"/>
      <c r="D793" s="228" t="s">
        <v>155</v>
      </c>
      <c r="E793" s="247" t="s">
        <v>46</v>
      </c>
      <c r="F793" s="248" t="s">
        <v>772</v>
      </c>
      <c r="G793" s="246"/>
      <c r="H793" s="249">
        <v>4.016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155</v>
      </c>
      <c r="AU793" s="255" t="s">
        <v>91</v>
      </c>
      <c r="AV793" s="14" t="s">
        <v>91</v>
      </c>
      <c r="AW793" s="14" t="s">
        <v>42</v>
      </c>
      <c r="AX793" s="14" t="s">
        <v>83</v>
      </c>
      <c r="AY793" s="255" t="s">
        <v>142</v>
      </c>
    </row>
    <row r="794" s="13" customFormat="1">
      <c r="A794" s="13"/>
      <c r="B794" s="235"/>
      <c r="C794" s="236"/>
      <c r="D794" s="228" t="s">
        <v>155</v>
      </c>
      <c r="E794" s="237" t="s">
        <v>46</v>
      </c>
      <c r="F794" s="238" t="s">
        <v>173</v>
      </c>
      <c r="G794" s="236"/>
      <c r="H794" s="237" t="s">
        <v>46</v>
      </c>
      <c r="I794" s="239"/>
      <c r="J794" s="236"/>
      <c r="K794" s="236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155</v>
      </c>
      <c r="AU794" s="244" t="s">
        <v>91</v>
      </c>
      <c r="AV794" s="13" t="s">
        <v>87</v>
      </c>
      <c r="AW794" s="13" t="s">
        <v>42</v>
      </c>
      <c r="AX794" s="13" t="s">
        <v>83</v>
      </c>
      <c r="AY794" s="244" t="s">
        <v>142</v>
      </c>
    </row>
    <row r="795" s="13" customFormat="1">
      <c r="A795" s="13"/>
      <c r="B795" s="235"/>
      <c r="C795" s="236"/>
      <c r="D795" s="228" t="s">
        <v>155</v>
      </c>
      <c r="E795" s="237" t="s">
        <v>46</v>
      </c>
      <c r="F795" s="238" t="s">
        <v>618</v>
      </c>
      <c r="G795" s="236"/>
      <c r="H795" s="237" t="s">
        <v>46</v>
      </c>
      <c r="I795" s="239"/>
      <c r="J795" s="236"/>
      <c r="K795" s="236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155</v>
      </c>
      <c r="AU795" s="244" t="s">
        <v>91</v>
      </c>
      <c r="AV795" s="13" t="s">
        <v>87</v>
      </c>
      <c r="AW795" s="13" t="s">
        <v>42</v>
      </c>
      <c r="AX795" s="13" t="s">
        <v>83</v>
      </c>
      <c r="AY795" s="244" t="s">
        <v>142</v>
      </c>
    </row>
    <row r="796" s="13" customFormat="1">
      <c r="A796" s="13"/>
      <c r="B796" s="235"/>
      <c r="C796" s="236"/>
      <c r="D796" s="228" t="s">
        <v>155</v>
      </c>
      <c r="E796" s="237" t="s">
        <v>46</v>
      </c>
      <c r="F796" s="238" t="s">
        <v>766</v>
      </c>
      <c r="G796" s="236"/>
      <c r="H796" s="237" t="s">
        <v>46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155</v>
      </c>
      <c r="AU796" s="244" t="s">
        <v>91</v>
      </c>
      <c r="AV796" s="13" t="s">
        <v>87</v>
      </c>
      <c r="AW796" s="13" t="s">
        <v>42</v>
      </c>
      <c r="AX796" s="13" t="s">
        <v>83</v>
      </c>
      <c r="AY796" s="244" t="s">
        <v>142</v>
      </c>
    </row>
    <row r="797" s="14" customFormat="1">
      <c r="A797" s="14"/>
      <c r="B797" s="245"/>
      <c r="C797" s="246"/>
      <c r="D797" s="228" t="s">
        <v>155</v>
      </c>
      <c r="E797" s="247" t="s">
        <v>46</v>
      </c>
      <c r="F797" s="248" t="s">
        <v>773</v>
      </c>
      <c r="G797" s="246"/>
      <c r="H797" s="249">
        <v>3.9740000000000002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155</v>
      </c>
      <c r="AU797" s="255" t="s">
        <v>91</v>
      </c>
      <c r="AV797" s="14" t="s">
        <v>91</v>
      </c>
      <c r="AW797" s="14" t="s">
        <v>42</v>
      </c>
      <c r="AX797" s="14" t="s">
        <v>83</v>
      </c>
      <c r="AY797" s="255" t="s">
        <v>142</v>
      </c>
    </row>
    <row r="798" s="15" customFormat="1">
      <c r="A798" s="15"/>
      <c r="B798" s="256"/>
      <c r="C798" s="257"/>
      <c r="D798" s="228" t="s">
        <v>155</v>
      </c>
      <c r="E798" s="258" t="s">
        <v>46</v>
      </c>
      <c r="F798" s="259" t="s">
        <v>176</v>
      </c>
      <c r="G798" s="257"/>
      <c r="H798" s="260">
        <v>7.9900000000000002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155</v>
      </c>
      <c r="AU798" s="266" t="s">
        <v>91</v>
      </c>
      <c r="AV798" s="15" t="s">
        <v>149</v>
      </c>
      <c r="AW798" s="15" t="s">
        <v>42</v>
      </c>
      <c r="AX798" s="15" t="s">
        <v>87</v>
      </c>
      <c r="AY798" s="266" t="s">
        <v>142</v>
      </c>
    </row>
    <row r="799" s="2" customFormat="1" ht="24.15" customHeight="1">
      <c r="A799" s="41"/>
      <c r="B799" s="42"/>
      <c r="C799" s="215" t="s">
        <v>774</v>
      </c>
      <c r="D799" s="215" t="s">
        <v>144</v>
      </c>
      <c r="E799" s="216" t="s">
        <v>775</v>
      </c>
      <c r="F799" s="217" t="s">
        <v>776</v>
      </c>
      <c r="G799" s="218" t="s">
        <v>191</v>
      </c>
      <c r="H799" s="219">
        <v>10.236000000000001</v>
      </c>
      <c r="I799" s="220"/>
      <c r="J799" s="221">
        <f>ROUND(I799*H799,2)</f>
        <v>0</v>
      </c>
      <c r="K799" s="217" t="s">
        <v>777</v>
      </c>
      <c r="L799" s="47"/>
      <c r="M799" s="222" t="s">
        <v>46</v>
      </c>
      <c r="N799" s="223" t="s">
        <v>54</v>
      </c>
      <c r="O799" s="87"/>
      <c r="P799" s="224">
        <f>O799*H799</f>
        <v>0</v>
      </c>
      <c r="Q799" s="224">
        <v>0</v>
      </c>
      <c r="R799" s="224">
        <f>Q799*H799</f>
        <v>0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149</v>
      </c>
      <c r="AT799" s="226" t="s">
        <v>144</v>
      </c>
      <c r="AU799" s="226" t="s">
        <v>91</v>
      </c>
      <c r="AY799" s="19" t="s">
        <v>142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9" t="s">
        <v>87</v>
      </c>
      <c r="BK799" s="227">
        <f>ROUND(I799*H799,2)</f>
        <v>0</v>
      </c>
      <c r="BL799" s="19" t="s">
        <v>149</v>
      </c>
      <c r="BM799" s="226" t="s">
        <v>778</v>
      </c>
    </row>
    <row r="800" s="2" customFormat="1">
      <c r="A800" s="41"/>
      <c r="B800" s="42"/>
      <c r="C800" s="43"/>
      <c r="D800" s="228" t="s">
        <v>151</v>
      </c>
      <c r="E800" s="43"/>
      <c r="F800" s="229" t="s">
        <v>779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19" t="s">
        <v>151</v>
      </c>
      <c r="AU800" s="19" t="s">
        <v>91</v>
      </c>
    </row>
    <row r="801" s="13" customFormat="1">
      <c r="A801" s="13"/>
      <c r="B801" s="235"/>
      <c r="C801" s="236"/>
      <c r="D801" s="228" t="s">
        <v>155</v>
      </c>
      <c r="E801" s="237" t="s">
        <v>46</v>
      </c>
      <c r="F801" s="238" t="s">
        <v>780</v>
      </c>
      <c r="G801" s="236"/>
      <c r="H801" s="237" t="s">
        <v>46</v>
      </c>
      <c r="I801" s="239"/>
      <c r="J801" s="236"/>
      <c r="K801" s="236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155</v>
      </c>
      <c r="AU801" s="244" t="s">
        <v>91</v>
      </c>
      <c r="AV801" s="13" t="s">
        <v>87</v>
      </c>
      <c r="AW801" s="13" t="s">
        <v>42</v>
      </c>
      <c r="AX801" s="13" t="s">
        <v>83</v>
      </c>
      <c r="AY801" s="244" t="s">
        <v>142</v>
      </c>
    </row>
    <row r="802" s="13" customFormat="1">
      <c r="A802" s="13"/>
      <c r="B802" s="235"/>
      <c r="C802" s="236"/>
      <c r="D802" s="228" t="s">
        <v>155</v>
      </c>
      <c r="E802" s="237" t="s">
        <v>46</v>
      </c>
      <c r="F802" s="238" t="s">
        <v>170</v>
      </c>
      <c r="G802" s="236"/>
      <c r="H802" s="237" t="s">
        <v>46</v>
      </c>
      <c r="I802" s="239"/>
      <c r="J802" s="236"/>
      <c r="K802" s="236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155</v>
      </c>
      <c r="AU802" s="244" t="s">
        <v>91</v>
      </c>
      <c r="AV802" s="13" t="s">
        <v>87</v>
      </c>
      <c r="AW802" s="13" t="s">
        <v>42</v>
      </c>
      <c r="AX802" s="13" t="s">
        <v>83</v>
      </c>
      <c r="AY802" s="244" t="s">
        <v>142</v>
      </c>
    </row>
    <row r="803" s="13" customFormat="1">
      <c r="A803" s="13"/>
      <c r="B803" s="235"/>
      <c r="C803" s="236"/>
      <c r="D803" s="228" t="s">
        <v>155</v>
      </c>
      <c r="E803" s="237" t="s">
        <v>46</v>
      </c>
      <c r="F803" s="238" t="s">
        <v>584</v>
      </c>
      <c r="G803" s="236"/>
      <c r="H803" s="237" t="s">
        <v>46</v>
      </c>
      <c r="I803" s="239"/>
      <c r="J803" s="236"/>
      <c r="K803" s="236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155</v>
      </c>
      <c r="AU803" s="244" t="s">
        <v>91</v>
      </c>
      <c r="AV803" s="13" t="s">
        <v>87</v>
      </c>
      <c r="AW803" s="13" t="s">
        <v>42</v>
      </c>
      <c r="AX803" s="13" t="s">
        <v>83</v>
      </c>
      <c r="AY803" s="244" t="s">
        <v>142</v>
      </c>
    </row>
    <row r="804" s="13" customFormat="1">
      <c r="A804" s="13"/>
      <c r="B804" s="235"/>
      <c r="C804" s="236"/>
      <c r="D804" s="228" t="s">
        <v>155</v>
      </c>
      <c r="E804" s="237" t="s">
        <v>46</v>
      </c>
      <c r="F804" s="238" t="s">
        <v>732</v>
      </c>
      <c r="G804" s="236"/>
      <c r="H804" s="237" t="s">
        <v>46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155</v>
      </c>
      <c r="AU804" s="244" t="s">
        <v>91</v>
      </c>
      <c r="AV804" s="13" t="s">
        <v>87</v>
      </c>
      <c r="AW804" s="13" t="s">
        <v>42</v>
      </c>
      <c r="AX804" s="13" t="s">
        <v>83</v>
      </c>
      <c r="AY804" s="244" t="s">
        <v>142</v>
      </c>
    </row>
    <row r="805" s="14" customFormat="1">
      <c r="A805" s="14"/>
      <c r="B805" s="245"/>
      <c r="C805" s="246"/>
      <c r="D805" s="228" t="s">
        <v>155</v>
      </c>
      <c r="E805" s="247" t="s">
        <v>46</v>
      </c>
      <c r="F805" s="248" t="s">
        <v>733</v>
      </c>
      <c r="G805" s="246"/>
      <c r="H805" s="249">
        <v>5.1520000000000001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155</v>
      </c>
      <c r="AU805" s="255" t="s">
        <v>91</v>
      </c>
      <c r="AV805" s="14" t="s">
        <v>91</v>
      </c>
      <c r="AW805" s="14" t="s">
        <v>42</v>
      </c>
      <c r="AX805" s="14" t="s">
        <v>83</v>
      </c>
      <c r="AY805" s="255" t="s">
        <v>142</v>
      </c>
    </row>
    <row r="806" s="13" customFormat="1">
      <c r="A806" s="13"/>
      <c r="B806" s="235"/>
      <c r="C806" s="236"/>
      <c r="D806" s="228" t="s">
        <v>155</v>
      </c>
      <c r="E806" s="237" t="s">
        <v>46</v>
      </c>
      <c r="F806" s="238" t="s">
        <v>173</v>
      </c>
      <c r="G806" s="236"/>
      <c r="H806" s="237" t="s">
        <v>46</v>
      </c>
      <c r="I806" s="239"/>
      <c r="J806" s="236"/>
      <c r="K806" s="236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155</v>
      </c>
      <c r="AU806" s="244" t="s">
        <v>91</v>
      </c>
      <c r="AV806" s="13" t="s">
        <v>87</v>
      </c>
      <c r="AW806" s="13" t="s">
        <v>42</v>
      </c>
      <c r="AX806" s="13" t="s">
        <v>83</v>
      </c>
      <c r="AY806" s="244" t="s">
        <v>142</v>
      </c>
    </row>
    <row r="807" s="13" customFormat="1">
      <c r="A807" s="13"/>
      <c r="B807" s="235"/>
      <c r="C807" s="236"/>
      <c r="D807" s="228" t="s">
        <v>155</v>
      </c>
      <c r="E807" s="237" t="s">
        <v>46</v>
      </c>
      <c r="F807" s="238" t="s">
        <v>587</v>
      </c>
      <c r="G807" s="236"/>
      <c r="H807" s="237" t="s">
        <v>46</v>
      </c>
      <c r="I807" s="239"/>
      <c r="J807" s="236"/>
      <c r="K807" s="236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155</v>
      </c>
      <c r="AU807" s="244" t="s">
        <v>91</v>
      </c>
      <c r="AV807" s="13" t="s">
        <v>87</v>
      </c>
      <c r="AW807" s="13" t="s">
        <v>42</v>
      </c>
      <c r="AX807" s="13" t="s">
        <v>83</v>
      </c>
      <c r="AY807" s="244" t="s">
        <v>142</v>
      </c>
    </row>
    <row r="808" s="13" customFormat="1">
      <c r="A808" s="13"/>
      <c r="B808" s="235"/>
      <c r="C808" s="236"/>
      <c r="D808" s="228" t="s">
        <v>155</v>
      </c>
      <c r="E808" s="237" t="s">
        <v>46</v>
      </c>
      <c r="F808" s="238" t="s">
        <v>732</v>
      </c>
      <c r="G808" s="236"/>
      <c r="H808" s="237" t="s">
        <v>46</v>
      </c>
      <c r="I808" s="239"/>
      <c r="J808" s="236"/>
      <c r="K808" s="236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155</v>
      </c>
      <c r="AU808" s="244" t="s">
        <v>91</v>
      </c>
      <c r="AV808" s="13" t="s">
        <v>87</v>
      </c>
      <c r="AW808" s="13" t="s">
        <v>42</v>
      </c>
      <c r="AX808" s="13" t="s">
        <v>83</v>
      </c>
      <c r="AY808" s="244" t="s">
        <v>142</v>
      </c>
    </row>
    <row r="809" s="14" customFormat="1">
      <c r="A809" s="14"/>
      <c r="B809" s="245"/>
      <c r="C809" s="246"/>
      <c r="D809" s="228" t="s">
        <v>155</v>
      </c>
      <c r="E809" s="247" t="s">
        <v>46</v>
      </c>
      <c r="F809" s="248" t="s">
        <v>734</v>
      </c>
      <c r="G809" s="246"/>
      <c r="H809" s="249">
        <v>5.0839999999999996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155</v>
      </c>
      <c r="AU809" s="255" t="s">
        <v>91</v>
      </c>
      <c r="AV809" s="14" t="s">
        <v>91</v>
      </c>
      <c r="AW809" s="14" t="s">
        <v>42</v>
      </c>
      <c r="AX809" s="14" t="s">
        <v>83</v>
      </c>
      <c r="AY809" s="255" t="s">
        <v>142</v>
      </c>
    </row>
    <row r="810" s="15" customFormat="1">
      <c r="A810" s="15"/>
      <c r="B810" s="256"/>
      <c r="C810" s="257"/>
      <c r="D810" s="228" t="s">
        <v>155</v>
      </c>
      <c r="E810" s="258" t="s">
        <v>46</v>
      </c>
      <c r="F810" s="259" t="s">
        <v>176</v>
      </c>
      <c r="G810" s="257"/>
      <c r="H810" s="260">
        <v>10.236000000000001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155</v>
      </c>
      <c r="AU810" s="266" t="s">
        <v>91</v>
      </c>
      <c r="AV810" s="15" t="s">
        <v>149</v>
      </c>
      <c r="AW810" s="15" t="s">
        <v>42</v>
      </c>
      <c r="AX810" s="15" t="s">
        <v>87</v>
      </c>
      <c r="AY810" s="266" t="s">
        <v>142</v>
      </c>
    </row>
    <row r="811" s="2" customFormat="1" ht="24.15" customHeight="1">
      <c r="A811" s="41"/>
      <c r="B811" s="42"/>
      <c r="C811" s="267" t="s">
        <v>781</v>
      </c>
      <c r="D811" s="267" t="s">
        <v>177</v>
      </c>
      <c r="E811" s="268" t="s">
        <v>782</v>
      </c>
      <c r="F811" s="269" t="s">
        <v>783</v>
      </c>
      <c r="G811" s="270" t="s">
        <v>191</v>
      </c>
      <c r="H811" s="271">
        <v>12.283</v>
      </c>
      <c r="I811" s="272"/>
      <c r="J811" s="273">
        <f>ROUND(I811*H811,2)</f>
        <v>0</v>
      </c>
      <c r="K811" s="269" t="s">
        <v>148</v>
      </c>
      <c r="L811" s="274"/>
      <c r="M811" s="275" t="s">
        <v>46</v>
      </c>
      <c r="N811" s="276" t="s">
        <v>54</v>
      </c>
      <c r="O811" s="87"/>
      <c r="P811" s="224">
        <f>O811*H811</f>
        <v>0</v>
      </c>
      <c r="Q811" s="224">
        <v>0.00029999999999999997</v>
      </c>
      <c r="R811" s="224">
        <f>Q811*H811</f>
        <v>0.0036848999999999996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181</v>
      </c>
      <c r="AT811" s="226" t="s">
        <v>177</v>
      </c>
      <c r="AU811" s="226" t="s">
        <v>91</v>
      </c>
      <c r="AY811" s="19" t="s">
        <v>142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19" t="s">
        <v>87</v>
      </c>
      <c r="BK811" s="227">
        <f>ROUND(I811*H811,2)</f>
        <v>0</v>
      </c>
      <c r="BL811" s="19" t="s">
        <v>149</v>
      </c>
      <c r="BM811" s="226" t="s">
        <v>784</v>
      </c>
    </row>
    <row r="812" s="2" customFormat="1">
      <c r="A812" s="41"/>
      <c r="B812" s="42"/>
      <c r="C812" s="43"/>
      <c r="D812" s="228" t="s">
        <v>151</v>
      </c>
      <c r="E812" s="43"/>
      <c r="F812" s="229" t="s">
        <v>783</v>
      </c>
      <c r="G812" s="43"/>
      <c r="H812" s="43"/>
      <c r="I812" s="230"/>
      <c r="J812" s="43"/>
      <c r="K812" s="43"/>
      <c r="L812" s="47"/>
      <c r="M812" s="231"/>
      <c r="N812" s="232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19" t="s">
        <v>151</v>
      </c>
      <c r="AU812" s="19" t="s">
        <v>91</v>
      </c>
    </row>
    <row r="813" s="13" customFormat="1">
      <c r="A813" s="13"/>
      <c r="B813" s="235"/>
      <c r="C813" s="236"/>
      <c r="D813" s="228" t="s">
        <v>155</v>
      </c>
      <c r="E813" s="237" t="s">
        <v>46</v>
      </c>
      <c r="F813" s="238" t="s">
        <v>780</v>
      </c>
      <c r="G813" s="236"/>
      <c r="H813" s="237" t="s">
        <v>46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155</v>
      </c>
      <c r="AU813" s="244" t="s">
        <v>91</v>
      </c>
      <c r="AV813" s="13" t="s">
        <v>87</v>
      </c>
      <c r="AW813" s="13" t="s">
        <v>42</v>
      </c>
      <c r="AX813" s="13" t="s">
        <v>83</v>
      </c>
      <c r="AY813" s="244" t="s">
        <v>142</v>
      </c>
    </row>
    <row r="814" s="13" customFormat="1">
      <c r="A814" s="13"/>
      <c r="B814" s="235"/>
      <c r="C814" s="236"/>
      <c r="D814" s="228" t="s">
        <v>155</v>
      </c>
      <c r="E814" s="237" t="s">
        <v>46</v>
      </c>
      <c r="F814" s="238" t="s">
        <v>170</v>
      </c>
      <c r="G814" s="236"/>
      <c r="H814" s="237" t="s">
        <v>46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155</v>
      </c>
      <c r="AU814" s="244" t="s">
        <v>91</v>
      </c>
      <c r="AV814" s="13" t="s">
        <v>87</v>
      </c>
      <c r="AW814" s="13" t="s">
        <v>42</v>
      </c>
      <c r="AX814" s="13" t="s">
        <v>83</v>
      </c>
      <c r="AY814" s="244" t="s">
        <v>142</v>
      </c>
    </row>
    <row r="815" s="13" customFormat="1">
      <c r="A815" s="13"/>
      <c r="B815" s="235"/>
      <c r="C815" s="236"/>
      <c r="D815" s="228" t="s">
        <v>155</v>
      </c>
      <c r="E815" s="237" t="s">
        <v>46</v>
      </c>
      <c r="F815" s="238" t="s">
        <v>584</v>
      </c>
      <c r="G815" s="236"/>
      <c r="H815" s="237" t="s">
        <v>46</v>
      </c>
      <c r="I815" s="239"/>
      <c r="J815" s="236"/>
      <c r="K815" s="236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155</v>
      </c>
      <c r="AU815" s="244" t="s">
        <v>91</v>
      </c>
      <c r="AV815" s="13" t="s">
        <v>87</v>
      </c>
      <c r="AW815" s="13" t="s">
        <v>42</v>
      </c>
      <c r="AX815" s="13" t="s">
        <v>83</v>
      </c>
      <c r="AY815" s="244" t="s">
        <v>142</v>
      </c>
    </row>
    <row r="816" s="13" customFormat="1">
      <c r="A816" s="13"/>
      <c r="B816" s="235"/>
      <c r="C816" s="236"/>
      <c r="D816" s="228" t="s">
        <v>155</v>
      </c>
      <c r="E816" s="237" t="s">
        <v>46</v>
      </c>
      <c r="F816" s="238" t="s">
        <v>732</v>
      </c>
      <c r="G816" s="236"/>
      <c r="H816" s="237" t="s">
        <v>46</v>
      </c>
      <c r="I816" s="239"/>
      <c r="J816" s="236"/>
      <c r="K816" s="236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155</v>
      </c>
      <c r="AU816" s="244" t="s">
        <v>91</v>
      </c>
      <c r="AV816" s="13" t="s">
        <v>87</v>
      </c>
      <c r="AW816" s="13" t="s">
        <v>42</v>
      </c>
      <c r="AX816" s="13" t="s">
        <v>83</v>
      </c>
      <c r="AY816" s="244" t="s">
        <v>142</v>
      </c>
    </row>
    <row r="817" s="14" customFormat="1">
      <c r="A817" s="14"/>
      <c r="B817" s="245"/>
      <c r="C817" s="246"/>
      <c r="D817" s="228" t="s">
        <v>155</v>
      </c>
      <c r="E817" s="247" t="s">
        <v>46</v>
      </c>
      <c r="F817" s="248" t="s">
        <v>785</v>
      </c>
      <c r="G817" s="246"/>
      <c r="H817" s="249">
        <v>6.1820000000000004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155</v>
      </c>
      <c r="AU817" s="255" t="s">
        <v>91</v>
      </c>
      <c r="AV817" s="14" t="s">
        <v>91</v>
      </c>
      <c r="AW817" s="14" t="s">
        <v>42</v>
      </c>
      <c r="AX817" s="14" t="s">
        <v>83</v>
      </c>
      <c r="AY817" s="255" t="s">
        <v>142</v>
      </c>
    </row>
    <row r="818" s="13" customFormat="1">
      <c r="A818" s="13"/>
      <c r="B818" s="235"/>
      <c r="C818" s="236"/>
      <c r="D818" s="228" t="s">
        <v>155</v>
      </c>
      <c r="E818" s="237" t="s">
        <v>46</v>
      </c>
      <c r="F818" s="238" t="s">
        <v>173</v>
      </c>
      <c r="G818" s="236"/>
      <c r="H818" s="237" t="s">
        <v>46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155</v>
      </c>
      <c r="AU818" s="244" t="s">
        <v>91</v>
      </c>
      <c r="AV818" s="13" t="s">
        <v>87</v>
      </c>
      <c r="AW818" s="13" t="s">
        <v>42</v>
      </c>
      <c r="AX818" s="13" t="s">
        <v>83</v>
      </c>
      <c r="AY818" s="244" t="s">
        <v>142</v>
      </c>
    </row>
    <row r="819" s="13" customFormat="1">
      <c r="A819" s="13"/>
      <c r="B819" s="235"/>
      <c r="C819" s="236"/>
      <c r="D819" s="228" t="s">
        <v>155</v>
      </c>
      <c r="E819" s="237" t="s">
        <v>46</v>
      </c>
      <c r="F819" s="238" t="s">
        <v>587</v>
      </c>
      <c r="G819" s="236"/>
      <c r="H819" s="237" t="s">
        <v>46</v>
      </c>
      <c r="I819" s="239"/>
      <c r="J819" s="236"/>
      <c r="K819" s="236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155</v>
      </c>
      <c r="AU819" s="244" t="s">
        <v>91</v>
      </c>
      <c r="AV819" s="13" t="s">
        <v>87</v>
      </c>
      <c r="AW819" s="13" t="s">
        <v>42</v>
      </c>
      <c r="AX819" s="13" t="s">
        <v>83</v>
      </c>
      <c r="AY819" s="244" t="s">
        <v>142</v>
      </c>
    </row>
    <row r="820" s="13" customFormat="1">
      <c r="A820" s="13"/>
      <c r="B820" s="235"/>
      <c r="C820" s="236"/>
      <c r="D820" s="228" t="s">
        <v>155</v>
      </c>
      <c r="E820" s="237" t="s">
        <v>46</v>
      </c>
      <c r="F820" s="238" t="s">
        <v>732</v>
      </c>
      <c r="G820" s="236"/>
      <c r="H820" s="237" t="s">
        <v>46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155</v>
      </c>
      <c r="AU820" s="244" t="s">
        <v>91</v>
      </c>
      <c r="AV820" s="13" t="s">
        <v>87</v>
      </c>
      <c r="AW820" s="13" t="s">
        <v>42</v>
      </c>
      <c r="AX820" s="13" t="s">
        <v>83</v>
      </c>
      <c r="AY820" s="244" t="s">
        <v>142</v>
      </c>
    </row>
    <row r="821" s="14" customFormat="1">
      <c r="A821" s="14"/>
      <c r="B821" s="245"/>
      <c r="C821" s="246"/>
      <c r="D821" s="228" t="s">
        <v>155</v>
      </c>
      <c r="E821" s="247" t="s">
        <v>46</v>
      </c>
      <c r="F821" s="248" t="s">
        <v>786</v>
      </c>
      <c r="G821" s="246"/>
      <c r="H821" s="249">
        <v>6.101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155</v>
      </c>
      <c r="AU821" s="255" t="s">
        <v>91</v>
      </c>
      <c r="AV821" s="14" t="s">
        <v>91</v>
      </c>
      <c r="AW821" s="14" t="s">
        <v>42</v>
      </c>
      <c r="AX821" s="14" t="s">
        <v>83</v>
      </c>
      <c r="AY821" s="255" t="s">
        <v>142</v>
      </c>
    </row>
    <row r="822" s="15" customFormat="1">
      <c r="A822" s="15"/>
      <c r="B822" s="256"/>
      <c r="C822" s="257"/>
      <c r="D822" s="228" t="s">
        <v>155</v>
      </c>
      <c r="E822" s="258" t="s">
        <v>46</v>
      </c>
      <c r="F822" s="259" t="s">
        <v>176</v>
      </c>
      <c r="G822" s="257"/>
      <c r="H822" s="260">
        <v>12.283000000000001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6" t="s">
        <v>155</v>
      </c>
      <c r="AU822" s="266" t="s">
        <v>91</v>
      </c>
      <c r="AV822" s="15" t="s">
        <v>149</v>
      </c>
      <c r="AW822" s="15" t="s">
        <v>42</v>
      </c>
      <c r="AX822" s="15" t="s">
        <v>87</v>
      </c>
      <c r="AY822" s="266" t="s">
        <v>142</v>
      </c>
    </row>
    <row r="823" s="2" customFormat="1" ht="24.15" customHeight="1">
      <c r="A823" s="41"/>
      <c r="B823" s="42"/>
      <c r="C823" s="215" t="s">
        <v>787</v>
      </c>
      <c r="D823" s="215" t="s">
        <v>144</v>
      </c>
      <c r="E823" s="216" t="s">
        <v>788</v>
      </c>
      <c r="F823" s="217" t="s">
        <v>789</v>
      </c>
      <c r="G823" s="218" t="s">
        <v>180</v>
      </c>
      <c r="H823" s="219">
        <v>0.070000000000000007</v>
      </c>
      <c r="I823" s="220"/>
      <c r="J823" s="221">
        <f>ROUND(I823*H823,2)</f>
        <v>0</v>
      </c>
      <c r="K823" s="217" t="s">
        <v>148</v>
      </c>
      <c r="L823" s="47"/>
      <c r="M823" s="222" t="s">
        <v>46</v>
      </c>
      <c r="N823" s="223" t="s">
        <v>54</v>
      </c>
      <c r="O823" s="87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306</v>
      </c>
      <c r="AT823" s="226" t="s">
        <v>144</v>
      </c>
      <c r="AU823" s="226" t="s">
        <v>91</v>
      </c>
      <c r="AY823" s="19" t="s">
        <v>142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87</v>
      </c>
      <c r="BK823" s="227">
        <f>ROUND(I823*H823,2)</f>
        <v>0</v>
      </c>
      <c r="BL823" s="19" t="s">
        <v>306</v>
      </c>
      <c r="BM823" s="226" t="s">
        <v>790</v>
      </c>
    </row>
    <row r="824" s="2" customFormat="1">
      <c r="A824" s="41"/>
      <c r="B824" s="42"/>
      <c r="C824" s="43"/>
      <c r="D824" s="228" t="s">
        <v>151</v>
      </c>
      <c r="E824" s="43"/>
      <c r="F824" s="229" t="s">
        <v>791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19" t="s">
        <v>151</v>
      </c>
      <c r="AU824" s="19" t="s">
        <v>91</v>
      </c>
    </row>
    <row r="825" s="2" customFormat="1">
      <c r="A825" s="41"/>
      <c r="B825" s="42"/>
      <c r="C825" s="43"/>
      <c r="D825" s="233" t="s">
        <v>153</v>
      </c>
      <c r="E825" s="43"/>
      <c r="F825" s="234" t="s">
        <v>792</v>
      </c>
      <c r="G825" s="43"/>
      <c r="H825" s="43"/>
      <c r="I825" s="230"/>
      <c r="J825" s="43"/>
      <c r="K825" s="43"/>
      <c r="L825" s="47"/>
      <c r="M825" s="231"/>
      <c r="N825" s="232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19" t="s">
        <v>153</v>
      </c>
      <c r="AU825" s="19" t="s">
        <v>91</v>
      </c>
    </row>
    <row r="826" s="14" customFormat="1">
      <c r="A826" s="14"/>
      <c r="B826" s="245"/>
      <c r="C826" s="246"/>
      <c r="D826" s="228" t="s">
        <v>155</v>
      </c>
      <c r="E826" s="247" t="s">
        <v>46</v>
      </c>
      <c r="F826" s="248" t="s">
        <v>793</v>
      </c>
      <c r="G826" s="246"/>
      <c r="H826" s="249">
        <v>0.070000000000000007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155</v>
      </c>
      <c r="AU826" s="255" t="s">
        <v>91</v>
      </c>
      <c r="AV826" s="14" t="s">
        <v>91</v>
      </c>
      <c r="AW826" s="14" t="s">
        <v>42</v>
      </c>
      <c r="AX826" s="14" t="s">
        <v>87</v>
      </c>
      <c r="AY826" s="255" t="s">
        <v>142</v>
      </c>
    </row>
    <row r="827" s="12" customFormat="1" ht="22.8" customHeight="1">
      <c r="A827" s="12"/>
      <c r="B827" s="199"/>
      <c r="C827" s="200"/>
      <c r="D827" s="201" t="s">
        <v>82</v>
      </c>
      <c r="E827" s="213" t="s">
        <v>794</v>
      </c>
      <c r="F827" s="213" t="s">
        <v>795</v>
      </c>
      <c r="G827" s="200"/>
      <c r="H827" s="200"/>
      <c r="I827" s="203"/>
      <c r="J827" s="214">
        <f>BK827</f>
        <v>0</v>
      </c>
      <c r="K827" s="200"/>
      <c r="L827" s="205"/>
      <c r="M827" s="206"/>
      <c r="N827" s="207"/>
      <c r="O827" s="207"/>
      <c r="P827" s="208">
        <f>SUM(P828:P857)</f>
        <v>0</v>
      </c>
      <c r="Q827" s="207"/>
      <c r="R827" s="208">
        <f>SUM(R828:R857)</f>
        <v>0.186</v>
      </c>
      <c r="S827" s="207"/>
      <c r="T827" s="209">
        <f>SUM(T828:T857)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10" t="s">
        <v>91</v>
      </c>
      <c r="AT827" s="211" t="s">
        <v>82</v>
      </c>
      <c r="AU827" s="211" t="s">
        <v>87</v>
      </c>
      <c r="AY827" s="210" t="s">
        <v>142</v>
      </c>
      <c r="BK827" s="212">
        <f>SUM(BK828:BK857)</f>
        <v>0</v>
      </c>
    </row>
    <row r="828" s="2" customFormat="1" ht="24.15" customHeight="1">
      <c r="A828" s="41"/>
      <c r="B828" s="42"/>
      <c r="C828" s="215" t="s">
        <v>796</v>
      </c>
      <c r="D828" s="215" t="s">
        <v>144</v>
      </c>
      <c r="E828" s="216" t="s">
        <v>797</v>
      </c>
      <c r="F828" s="217" t="s">
        <v>798</v>
      </c>
      <c r="G828" s="218" t="s">
        <v>191</v>
      </c>
      <c r="H828" s="219">
        <v>9.2629999999999999</v>
      </c>
      <c r="I828" s="220"/>
      <c r="J828" s="221">
        <f>ROUND(I828*H828,2)</f>
        <v>0</v>
      </c>
      <c r="K828" s="217" t="s">
        <v>148</v>
      </c>
      <c r="L828" s="47"/>
      <c r="M828" s="222" t="s">
        <v>46</v>
      </c>
      <c r="N828" s="223" t="s">
        <v>54</v>
      </c>
      <c r="O828" s="87"/>
      <c r="P828" s="224">
        <f>O828*H828</f>
        <v>0</v>
      </c>
      <c r="Q828" s="224">
        <v>0</v>
      </c>
      <c r="R828" s="224">
        <f>Q828*H828</f>
        <v>0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306</v>
      </c>
      <c r="AT828" s="226" t="s">
        <v>144</v>
      </c>
      <c r="AU828" s="226" t="s">
        <v>91</v>
      </c>
      <c r="AY828" s="19" t="s">
        <v>142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19" t="s">
        <v>87</v>
      </c>
      <c r="BK828" s="227">
        <f>ROUND(I828*H828,2)</f>
        <v>0</v>
      </c>
      <c r="BL828" s="19" t="s">
        <v>306</v>
      </c>
      <c r="BM828" s="226" t="s">
        <v>799</v>
      </c>
    </row>
    <row r="829" s="2" customFormat="1">
      <c r="A829" s="41"/>
      <c r="B829" s="42"/>
      <c r="C829" s="43"/>
      <c r="D829" s="228" t="s">
        <v>151</v>
      </c>
      <c r="E829" s="43"/>
      <c r="F829" s="229" t="s">
        <v>800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19" t="s">
        <v>151</v>
      </c>
      <c r="AU829" s="19" t="s">
        <v>91</v>
      </c>
    </row>
    <row r="830" s="2" customFormat="1">
      <c r="A830" s="41"/>
      <c r="B830" s="42"/>
      <c r="C830" s="43"/>
      <c r="D830" s="233" t="s">
        <v>153</v>
      </c>
      <c r="E830" s="43"/>
      <c r="F830" s="234" t="s">
        <v>801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19" t="s">
        <v>153</v>
      </c>
      <c r="AU830" s="19" t="s">
        <v>91</v>
      </c>
    </row>
    <row r="831" s="13" customFormat="1">
      <c r="A831" s="13"/>
      <c r="B831" s="235"/>
      <c r="C831" s="236"/>
      <c r="D831" s="228" t="s">
        <v>155</v>
      </c>
      <c r="E831" s="237" t="s">
        <v>46</v>
      </c>
      <c r="F831" s="238" t="s">
        <v>802</v>
      </c>
      <c r="G831" s="236"/>
      <c r="H831" s="237" t="s">
        <v>46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155</v>
      </c>
      <c r="AU831" s="244" t="s">
        <v>91</v>
      </c>
      <c r="AV831" s="13" t="s">
        <v>87</v>
      </c>
      <c r="AW831" s="13" t="s">
        <v>42</v>
      </c>
      <c r="AX831" s="13" t="s">
        <v>83</v>
      </c>
      <c r="AY831" s="244" t="s">
        <v>142</v>
      </c>
    </row>
    <row r="832" s="13" customFormat="1">
      <c r="A832" s="13"/>
      <c r="B832" s="235"/>
      <c r="C832" s="236"/>
      <c r="D832" s="228" t="s">
        <v>155</v>
      </c>
      <c r="E832" s="237" t="s">
        <v>46</v>
      </c>
      <c r="F832" s="238" t="s">
        <v>803</v>
      </c>
      <c r="G832" s="236"/>
      <c r="H832" s="237" t="s">
        <v>46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155</v>
      </c>
      <c r="AU832" s="244" t="s">
        <v>91</v>
      </c>
      <c r="AV832" s="13" t="s">
        <v>87</v>
      </c>
      <c r="AW832" s="13" t="s">
        <v>42</v>
      </c>
      <c r="AX832" s="13" t="s">
        <v>83</v>
      </c>
      <c r="AY832" s="244" t="s">
        <v>142</v>
      </c>
    </row>
    <row r="833" s="13" customFormat="1">
      <c r="A833" s="13"/>
      <c r="B833" s="235"/>
      <c r="C833" s="236"/>
      <c r="D833" s="228" t="s">
        <v>155</v>
      </c>
      <c r="E833" s="237" t="s">
        <v>46</v>
      </c>
      <c r="F833" s="238" t="s">
        <v>426</v>
      </c>
      <c r="G833" s="236"/>
      <c r="H833" s="237" t="s">
        <v>46</v>
      </c>
      <c r="I833" s="239"/>
      <c r="J833" s="236"/>
      <c r="K833" s="236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155</v>
      </c>
      <c r="AU833" s="244" t="s">
        <v>91</v>
      </c>
      <c r="AV833" s="13" t="s">
        <v>87</v>
      </c>
      <c r="AW833" s="13" t="s">
        <v>42</v>
      </c>
      <c r="AX833" s="13" t="s">
        <v>83</v>
      </c>
      <c r="AY833" s="244" t="s">
        <v>142</v>
      </c>
    </row>
    <row r="834" s="13" customFormat="1">
      <c r="A834" s="13"/>
      <c r="B834" s="235"/>
      <c r="C834" s="236"/>
      <c r="D834" s="228" t="s">
        <v>155</v>
      </c>
      <c r="E834" s="237" t="s">
        <v>46</v>
      </c>
      <c r="F834" s="238" t="s">
        <v>522</v>
      </c>
      <c r="G834" s="236"/>
      <c r="H834" s="237" t="s">
        <v>46</v>
      </c>
      <c r="I834" s="239"/>
      <c r="J834" s="236"/>
      <c r="K834" s="236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155</v>
      </c>
      <c r="AU834" s="244" t="s">
        <v>91</v>
      </c>
      <c r="AV834" s="13" t="s">
        <v>87</v>
      </c>
      <c r="AW834" s="13" t="s">
        <v>42</v>
      </c>
      <c r="AX834" s="13" t="s">
        <v>83</v>
      </c>
      <c r="AY834" s="244" t="s">
        <v>142</v>
      </c>
    </row>
    <row r="835" s="14" customFormat="1">
      <c r="A835" s="14"/>
      <c r="B835" s="245"/>
      <c r="C835" s="246"/>
      <c r="D835" s="228" t="s">
        <v>155</v>
      </c>
      <c r="E835" s="247" t="s">
        <v>46</v>
      </c>
      <c r="F835" s="248" t="s">
        <v>523</v>
      </c>
      <c r="G835" s="246"/>
      <c r="H835" s="249">
        <v>5.29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155</v>
      </c>
      <c r="AU835" s="255" t="s">
        <v>91</v>
      </c>
      <c r="AV835" s="14" t="s">
        <v>91</v>
      </c>
      <c r="AW835" s="14" t="s">
        <v>42</v>
      </c>
      <c r="AX835" s="14" t="s">
        <v>83</v>
      </c>
      <c r="AY835" s="255" t="s">
        <v>142</v>
      </c>
    </row>
    <row r="836" s="13" customFormat="1">
      <c r="A836" s="13"/>
      <c r="B836" s="235"/>
      <c r="C836" s="236"/>
      <c r="D836" s="228" t="s">
        <v>155</v>
      </c>
      <c r="E836" s="237" t="s">
        <v>46</v>
      </c>
      <c r="F836" s="238" t="s">
        <v>429</v>
      </c>
      <c r="G836" s="236"/>
      <c r="H836" s="237" t="s">
        <v>46</v>
      </c>
      <c r="I836" s="239"/>
      <c r="J836" s="236"/>
      <c r="K836" s="236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155</v>
      </c>
      <c r="AU836" s="244" t="s">
        <v>91</v>
      </c>
      <c r="AV836" s="13" t="s">
        <v>87</v>
      </c>
      <c r="AW836" s="13" t="s">
        <v>42</v>
      </c>
      <c r="AX836" s="13" t="s">
        <v>83</v>
      </c>
      <c r="AY836" s="244" t="s">
        <v>142</v>
      </c>
    </row>
    <row r="837" s="13" customFormat="1">
      <c r="A837" s="13"/>
      <c r="B837" s="235"/>
      <c r="C837" s="236"/>
      <c r="D837" s="228" t="s">
        <v>155</v>
      </c>
      <c r="E837" s="237" t="s">
        <v>46</v>
      </c>
      <c r="F837" s="238" t="s">
        <v>524</v>
      </c>
      <c r="G837" s="236"/>
      <c r="H837" s="237" t="s">
        <v>46</v>
      </c>
      <c r="I837" s="239"/>
      <c r="J837" s="236"/>
      <c r="K837" s="236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155</v>
      </c>
      <c r="AU837" s="244" t="s">
        <v>91</v>
      </c>
      <c r="AV837" s="13" t="s">
        <v>87</v>
      </c>
      <c r="AW837" s="13" t="s">
        <v>42</v>
      </c>
      <c r="AX837" s="13" t="s">
        <v>83</v>
      </c>
      <c r="AY837" s="244" t="s">
        <v>142</v>
      </c>
    </row>
    <row r="838" s="14" customFormat="1">
      <c r="A838" s="14"/>
      <c r="B838" s="245"/>
      <c r="C838" s="246"/>
      <c r="D838" s="228" t="s">
        <v>155</v>
      </c>
      <c r="E838" s="247" t="s">
        <v>46</v>
      </c>
      <c r="F838" s="248" t="s">
        <v>525</v>
      </c>
      <c r="G838" s="246"/>
      <c r="H838" s="249">
        <v>0.54400000000000004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155</v>
      </c>
      <c r="AU838" s="255" t="s">
        <v>91</v>
      </c>
      <c r="AV838" s="14" t="s">
        <v>91</v>
      </c>
      <c r="AW838" s="14" t="s">
        <v>42</v>
      </c>
      <c r="AX838" s="14" t="s">
        <v>83</v>
      </c>
      <c r="AY838" s="255" t="s">
        <v>142</v>
      </c>
    </row>
    <row r="839" s="13" customFormat="1">
      <c r="A839" s="13"/>
      <c r="B839" s="235"/>
      <c r="C839" s="236"/>
      <c r="D839" s="228" t="s">
        <v>155</v>
      </c>
      <c r="E839" s="237" t="s">
        <v>46</v>
      </c>
      <c r="F839" s="238" t="s">
        <v>432</v>
      </c>
      <c r="G839" s="236"/>
      <c r="H839" s="237" t="s">
        <v>46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155</v>
      </c>
      <c r="AU839" s="244" t="s">
        <v>91</v>
      </c>
      <c r="AV839" s="13" t="s">
        <v>87</v>
      </c>
      <c r="AW839" s="13" t="s">
        <v>42</v>
      </c>
      <c r="AX839" s="13" t="s">
        <v>83</v>
      </c>
      <c r="AY839" s="244" t="s">
        <v>142</v>
      </c>
    </row>
    <row r="840" s="13" customFormat="1">
      <c r="A840" s="13"/>
      <c r="B840" s="235"/>
      <c r="C840" s="236"/>
      <c r="D840" s="228" t="s">
        <v>155</v>
      </c>
      <c r="E840" s="237" t="s">
        <v>46</v>
      </c>
      <c r="F840" s="238" t="s">
        <v>526</v>
      </c>
      <c r="G840" s="236"/>
      <c r="H840" s="237" t="s">
        <v>46</v>
      </c>
      <c r="I840" s="239"/>
      <c r="J840" s="236"/>
      <c r="K840" s="236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155</v>
      </c>
      <c r="AU840" s="244" t="s">
        <v>91</v>
      </c>
      <c r="AV840" s="13" t="s">
        <v>87</v>
      </c>
      <c r="AW840" s="13" t="s">
        <v>42</v>
      </c>
      <c r="AX840" s="13" t="s">
        <v>83</v>
      </c>
      <c r="AY840" s="244" t="s">
        <v>142</v>
      </c>
    </row>
    <row r="841" s="14" customFormat="1">
      <c r="A841" s="14"/>
      <c r="B841" s="245"/>
      <c r="C841" s="246"/>
      <c r="D841" s="228" t="s">
        <v>155</v>
      </c>
      <c r="E841" s="247" t="s">
        <v>46</v>
      </c>
      <c r="F841" s="248" t="s">
        <v>527</v>
      </c>
      <c r="G841" s="246"/>
      <c r="H841" s="249">
        <v>3.4289999999999998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155</v>
      </c>
      <c r="AU841" s="255" t="s">
        <v>91</v>
      </c>
      <c r="AV841" s="14" t="s">
        <v>91</v>
      </c>
      <c r="AW841" s="14" t="s">
        <v>42</v>
      </c>
      <c r="AX841" s="14" t="s">
        <v>83</v>
      </c>
      <c r="AY841" s="255" t="s">
        <v>142</v>
      </c>
    </row>
    <row r="842" s="15" customFormat="1">
      <c r="A842" s="15"/>
      <c r="B842" s="256"/>
      <c r="C842" s="257"/>
      <c r="D842" s="228" t="s">
        <v>155</v>
      </c>
      <c r="E842" s="258" t="s">
        <v>46</v>
      </c>
      <c r="F842" s="259" t="s">
        <v>176</v>
      </c>
      <c r="G842" s="257"/>
      <c r="H842" s="260">
        <v>9.2629999999999999</v>
      </c>
      <c r="I842" s="261"/>
      <c r="J842" s="257"/>
      <c r="K842" s="257"/>
      <c r="L842" s="262"/>
      <c r="M842" s="263"/>
      <c r="N842" s="264"/>
      <c r="O842" s="264"/>
      <c r="P842" s="264"/>
      <c r="Q842" s="264"/>
      <c r="R842" s="264"/>
      <c r="S842" s="264"/>
      <c r="T842" s="26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6" t="s">
        <v>155</v>
      </c>
      <c r="AU842" s="266" t="s">
        <v>91</v>
      </c>
      <c r="AV842" s="15" t="s">
        <v>149</v>
      </c>
      <c r="AW842" s="15" t="s">
        <v>42</v>
      </c>
      <c r="AX842" s="15" t="s">
        <v>87</v>
      </c>
      <c r="AY842" s="266" t="s">
        <v>142</v>
      </c>
    </row>
    <row r="843" s="2" customFormat="1" ht="16.5" customHeight="1">
      <c r="A843" s="41"/>
      <c r="B843" s="42"/>
      <c r="C843" s="267" t="s">
        <v>804</v>
      </c>
      <c r="D843" s="267" t="s">
        <v>177</v>
      </c>
      <c r="E843" s="268" t="s">
        <v>805</v>
      </c>
      <c r="F843" s="269" t="s">
        <v>806</v>
      </c>
      <c r="G843" s="270" t="s">
        <v>180</v>
      </c>
      <c r="H843" s="271">
        <v>0.186</v>
      </c>
      <c r="I843" s="272"/>
      <c r="J843" s="273">
        <f>ROUND(I843*H843,2)</f>
        <v>0</v>
      </c>
      <c r="K843" s="269" t="s">
        <v>148</v>
      </c>
      <c r="L843" s="274"/>
      <c r="M843" s="275" t="s">
        <v>46</v>
      </c>
      <c r="N843" s="276" t="s">
        <v>54</v>
      </c>
      <c r="O843" s="87"/>
      <c r="P843" s="224">
        <f>O843*H843</f>
        <v>0</v>
      </c>
      <c r="Q843" s="224">
        <v>1</v>
      </c>
      <c r="R843" s="224">
        <f>Q843*H843</f>
        <v>0.186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442</v>
      </c>
      <c r="AT843" s="226" t="s">
        <v>177</v>
      </c>
      <c r="AU843" s="226" t="s">
        <v>91</v>
      </c>
      <c r="AY843" s="19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9" t="s">
        <v>87</v>
      </c>
      <c r="BK843" s="227">
        <f>ROUND(I843*H843,2)</f>
        <v>0</v>
      </c>
      <c r="BL843" s="19" t="s">
        <v>306</v>
      </c>
      <c r="BM843" s="226" t="s">
        <v>807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806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19" t="s">
        <v>151</v>
      </c>
      <c r="AU844" s="19" t="s">
        <v>91</v>
      </c>
    </row>
    <row r="845" s="13" customFormat="1">
      <c r="A845" s="13"/>
      <c r="B845" s="235"/>
      <c r="C845" s="236"/>
      <c r="D845" s="228" t="s">
        <v>155</v>
      </c>
      <c r="E845" s="237" t="s">
        <v>46</v>
      </c>
      <c r="F845" s="238" t="s">
        <v>808</v>
      </c>
      <c r="G845" s="236"/>
      <c r="H845" s="237" t="s">
        <v>46</v>
      </c>
      <c r="I845" s="239"/>
      <c r="J845" s="236"/>
      <c r="K845" s="236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155</v>
      </c>
      <c r="AU845" s="244" t="s">
        <v>91</v>
      </c>
      <c r="AV845" s="13" t="s">
        <v>87</v>
      </c>
      <c r="AW845" s="13" t="s">
        <v>42</v>
      </c>
      <c r="AX845" s="13" t="s">
        <v>83</v>
      </c>
      <c r="AY845" s="244" t="s">
        <v>142</v>
      </c>
    </row>
    <row r="846" s="13" customFormat="1">
      <c r="A846" s="13"/>
      <c r="B846" s="235"/>
      <c r="C846" s="236"/>
      <c r="D846" s="228" t="s">
        <v>155</v>
      </c>
      <c r="E846" s="237" t="s">
        <v>46</v>
      </c>
      <c r="F846" s="238" t="s">
        <v>802</v>
      </c>
      <c r="G846" s="236"/>
      <c r="H846" s="237" t="s">
        <v>46</v>
      </c>
      <c r="I846" s="239"/>
      <c r="J846" s="236"/>
      <c r="K846" s="236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155</v>
      </c>
      <c r="AU846" s="244" t="s">
        <v>91</v>
      </c>
      <c r="AV846" s="13" t="s">
        <v>87</v>
      </c>
      <c r="AW846" s="13" t="s">
        <v>42</v>
      </c>
      <c r="AX846" s="13" t="s">
        <v>83</v>
      </c>
      <c r="AY846" s="244" t="s">
        <v>142</v>
      </c>
    </row>
    <row r="847" s="13" customFormat="1">
      <c r="A847" s="13"/>
      <c r="B847" s="235"/>
      <c r="C847" s="236"/>
      <c r="D847" s="228" t="s">
        <v>155</v>
      </c>
      <c r="E847" s="237" t="s">
        <v>46</v>
      </c>
      <c r="F847" s="238" t="s">
        <v>803</v>
      </c>
      <c r="G847" s="236"/>
      <c r="H847" s="237" t="s">
        <v>46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155</v>
      </c>
      <c r="AU847" s="244" t="s">
        <v>91</v>
      </c>
      <c r="AV847" s="13" t="s">
        <v>87</v>
      </c>
      <c r="AW847" s="13" t="s">
        <v>42</v>
      </c>
      <c r="AX847" s="13" t="s">
        <v>83</v>
      </c>
      <c r="AY847" s="244" t="s">
        <v>142</v>
      </c>
    </row>
    <row r="848" s="13" customFormat="1">
      <c r="A848" s="13"/>
      <c r="B848" s="235"/>
      <c r="C848" s="236"/>
      <c r="D848" s="228" t="s">
        <v>155</v>
      </c>
      <c r="E848" s="237" t="s">
        <v>46</v>
      </c>
      <c r="F848" s="238" t="s">
        <v>426</v>
      </c>
      <c r="G848" s="236"/>
      <c r="H848" s="237" t="s">
        <v>46</v>
      </c>
      <c r="I848" s="239"/>
      <c r="J848" s="236"/>
      <c r="K848" s="236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155</v>
      </c>
      <c r="AU848" s="244" t="s">
        <v>91</v>
      </c>
      <c r="AV848" s="13" t="s">
        <v>87</v>
      </c>
      <c r="AW848" s="13" t="s">
        <v>42</v>
      </c>
      <c r="AX848" s="13" t="s">
        <v>83</v>
      </c>
      <c r="AY848" s="244" t="s">
        <v>142</v>
      </c>
    </row>
    <row r="849" s="13" customFormat="1">
      <c r="A849" s="13"/>
      <c r="B849" s="235"/>
      <c r="C849" s="236"/>
      <c r="D849" s="228" t="s">
        <v>155</v>
      </c>
      <c r="E849" s="237" t="s">
        <v>46</v>
      </c>
      <c r="F849" s="238" t="s">
        <v>522</v>
      </c>
      <c r="G849" s="236"/>
      <c r="H849" s="237" t="s">
        <v>46</v>
      </c>
      <c r="I849" s="239"/>
      <c r="J849" s="236"/>
      <c r="K849" s="236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155</v>
      </c>
      <c r="AU849" s="244" t="s">
        <v>91</v>
      </c>
      <c r="AV849" s="13" t="s">
        <v>87</v>
      </c>
      <c r="AW849" s="13" t="s">
        <v>42</v>
      </c>
      <c r="AX849" s="13" t="s">
        <v>83</v>
      </c>
      <c r="AY849" s="244" t="s">
        <v>142</v>
      </c>
    </row>
    <row r="850" s="14" customFormat="1">
      <c r="A850" s="14"/>
      <c r="B850" s="245"/>
      <c r="C850" s="246"/>
      <c r="D850" s="228" t="s">
        <v>155</v>
      </c>
      <c r="E850" s="247" t="s">
        <v>46</v>
      </c>
      <c r="F850" s="248" t="s">
        <v>809</v>
      </c>
      <c r="G850" s="246"/>
      <c r="H850" s="249">
        <v>0.106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155</v>
      </c>
      <c r="AU850" s="255" t="s">
        <v>91</v>
      </c>
      <c r="AV850" s="14" t="s">
        <v>91</v>
      </c>
      <c r="AW850" s="14" t="s">
        <v>42</v>
      </c>
      <c r="AX850" s="14" t="s">
        <v>83</v>
      </c>
      <c r="AY850" s="255" t="s">
        <v>142</v>
      </c>
    </row>
    <row r="851" s="13" customFormat="1">
      <c r="A851" s="13"/>
      <c r="B851" s="235"/>
      <c r="C851" s="236"/>
      <c r="D851" s="228" t="s">
        <v>155</v>
      </c>
      <c r="E851" s="237" t="s">
        <v>46</v>
      </c>
      <c r="F851" s="238" t="s">
        <v>429</v>
      </c>
      <c r="G851" s="236"/>
      <c r="H851" s="237" t="s">
        <v>46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155</v>
      </c>
      <c r="AU851" s="244" t="s">
        <v>91</v>
      </c>
      <c r="AV851" s="13" t="s">
        <v>87</v>
      </c>
      <c r="AW851" s="13" t="s">
        <v>42</v>
      </c>
      <c r="AX851" s="13" t="s">
        <v>83</v>
      </c>
      <c r="AY851" s="244" t="s">
        <v>142</v>
      </c>
    </row>
    <row r="852" s="13" customFormat="1">
      <c r="A852" s="13"/>
      <c r="B852" s="235"/>
      <c r="C852" s="236"/>
      <c r="D852" s="228" t="s">
        <v>155</v>
      </c>
      <c r="E852" s="237" t="s">
        <v>46</v>
      </c>
      <c r="F852" s="238" t="s">
        <v>524</v>
      </c>
      <c r="G852" s="236"/>
      <c r="H852" s="237" t="s">
        <v>46</v>
      </c>
      <c r="I852" s="239"/>
      <c r="J852" s="236"/>
      <c r="K852" s="236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155</v>
      </c>
      <c r="AU852" s="244" t="s">
        <v>91</v>
      </c>
      <c r="AV852" s="13" t="s">
        <v>87</v>
      </c>
      <c r="AW852" s="13" t="s">
        <v>42</v>
      </c>
      <c r="AX852" s="13" t="s">
        <v>83</v>
      </c>
      <c r="AY852" s="244" t="s">
        <v>142</v>
      </c>
    </row>
    <row r="853" s="14" customFormat="1">
      <c r="A853" s="14"/>
      <c r="B853" s="245"/>
      <c r="C853" s="246"/>
      <c r="D853" s="228" t="s">
        <v>155</v>
      </c>
      <c r="E853" s="247" t="s">
        <v>46</v>
      </c>
      <c r="F853" s="248" t="s">
        <v>810</v>
      </c>
      <c r="G853" s="246"/>
      <c r="H853" s="249">
        <v>0.010999999999999999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155</v>
      </c>
      <c r="AU853" s="255" t="s">
        <v>91</v>
      </c>
      <c r="AV853" s="14" t="s">
        <v>91</v>
      </c>
      <c r="AW853" s="14" t="s">
        <v>42</v>
      </c>
      <c r="AX853" s="14" t="s">
        <v>83</v>
      </c>
      <c r="AY853" s="255" t="s">
        <v>142</v>
      </c>
    </row>
    <row r="854" s="13" customFormat="1">
      <c r="A854" s="13"/>
      <c r="B854" s="235"/>
      <c r="C854" s="236"/>
      <c r="D854" s="228" t="s">
        <v>155</v>
      </c>
      <c r="E854" s="237" t="s">
        <v>46</v>
      </c>
      <c r="F854" s="238" t="s">
        <v>432</v>
      </c>
      <c r="G854" s="236"/>
      <c r="H854" s="237" t="s">
        <v>46</v>
      </c>
      <c r="I854" s="239"/>
      <c r="J854" s="236"/>
      <c r="K854" s="236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155</v>
      </c>
      <c r="AU854" s="244" t="s">
        <v>91</v>
      </c>
      <c r="AV854" s="13" t="s">
        <v>87</v>
      </c>
      <c r="AW854" s="13" t="s">
        <v>42</v>
      </c>
      <c r="AX854" s="13" t="s">
        <v>83</v>
      </c>
      <c r="AY854" s="244" t="s">
        <v>142</v>
      </c>
    </row>
    <row r="855" s="13" customFormat="1">
      <c r="A855" s="13"/>
      <c r="B855" s="235"/>
      <c r="C855" s="236"/>
      <c r="D855" s="228" t="s">
        <v>155</v>
      </c>
      <c r="E855" s="237" t="s">
        <v>46</v>
      </c>
      <c r="F855" s="238" t="s">
        <v>526</v>
      </c>
      <c r="G855" s="236"/>
      <c r="H855" s="237" t="s">
        <v>46</v>
      </c>
      <c r="I855" s="239"/>
      <c r="J855" s="236"/>
      <c r="K855" s="236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155</v>
      </c>
      <c r="AU855" s="244" t="s">
        <v>91</v>
      </c>
      <c r="AV855" s="13" t="s">
        <v>87</v>
      </c>
      <c r="AW855" s="13" t="s">
        <v>42</v>
      </c>
      <c r="AX855" s="13" t="s">
        <v>83</v>
      </c>
      <c r="AY855" s="244" t="s">
        <v>142</v>
      </c>
    </row>
    <row r="856" s="14" customFormat="1">
      <c r="A856" s="14"/>
      <c r="B856" s="245"/>
      <c r="C856" s="246"/>
      <c r="D856" s="228" t="s">
        <v>155</v>
      </c>
      <c r="E856" s="247" t="s">
        <v>46</v>
      </c>
      <c r="F856" s="248" t="s">
        <v>811</v>
      </c>
      <c r="G856" s="246"/>
      <c r="H856" s="249">
        <v>0.069000000000000006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155</v>
      </c>
      <c r="AU856" s="255" t="s">
        <v>91</v>
      </c>
      <c r="AV856" s="14" t="s">
        <v>91</v>
      </c>
      <c r="AW856" s="14" t="s">
        <v>42</v>
      </c>
      <c r="AX856" s="14" t="s">
        <v>83</v>
      </c>
      <c r="AY856" s="255" t="s">
        <v>142</v>
      </c>
    </row>
    <row r="857" s="15" customFormat="1">
      <c r="A857" s="15"/>
      <c r="B857" s="256"/>
      <c r="C857" s="257"/>
      <c r="D857" s="228" t="s">
        <v>155</v>
      </c>
      <c r="E857" s="258" t="s">
        <v>46</v>
      </c>
      <c r="F857" s="259" t="s">
        <v>176</v>
      </c>
      <c r="G857" s="257"/>
      <c r="H857" s="260">
        <v>0.186</v>
      </c>
      <c r="I857" s="261"/>
      <c r="J857" s="257"/>
      <c r="K857" s="257"/>
      <c r="L857" s="262"/>
      <c r="M857" s="289"/>
      <c r="N857" s="290"/>
      <c r="O857" s="290"/>
      <c r="P857" s="290"/>
      <c r="Q857" s="290"/>
      <c r="R857" s="290"/>
      <c r="S857" s="290"/>
      <c r="T857" s="291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6" t="s">
        <v>155</v>
      </c>
      <c r="AU857" s="266" t="s">
        <v>91</v>
      </c>
      <c r="AV857" s="15" t="s">
        <v>149</v>
      </c>
      <c r="AW857" s="15" t="s">
        <v>42</v>
      </c>
      <c r="AX857" s="15" t="s">
        <v>87</v>
      </c>
      <c r="AY857" s="266" t="s">
        <v>142</v>
      </c>
    </row>
    <row r="858" s="2" customFormat="1" ht="6.96" customHeight="1">
      <c r="A858" s="41"/>
      <c r="B858" s="62"/>
      <c r="C858" s="63"/>
      <c r="D858" s="63"/>
      <c r="E858" s="63"/>
      <c r="F858" s="63"/>
      <c r="G858" s="63"/>
      <c r="H858" s="63"/>
      <c r="I858" s="63"/>
      <c r="J858" s="63"/>
      <c r="K858" s="63"/>
      <c r="L858" s="47"/>
      <c r="M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</sheetData>
  <sheetProtection sheet="1" autoFilter="0" formatColumns="0" formatRows="0" objects="1" scenarios="1" spinCount="100000" saltValue="wDmi5BwMNBdTpQiiCad/mJxPSCV4xGdLVX9lMAjXIXmU2zAhHL0/xMcEdlAgJKOm4ALM2EPpSpHamw9kLbc4dA==" hashValue="nUgmHJpUa90Sk0ortkGJxNvZulkCwWQDlJdn/xrlGHqegXr03zfxHRIBZD21EXZmrsrU0xusHyoAFVPN/N9gug==" algorithmName="SHA-512" password="CC35"/>
  <autoFilter ref="C95:K8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3_01/162351104"/>
    <hyperlink ref="F106" r:id="rId2" display="https://podminky.urs.cz/item/CS_URS_2023_01/167151101"/>
    <hyperlink ref="F111" r:id="rId3" display="https://podminky.urs.cz/item/CS_URS_2023_01/174151101"/>
    <hyperlink ref="F133" r:id="rId4" display="https://podminky.urs.cz/item/CS_URS_2023_01/181111112"/>
    <hyperlink ref="F139" r:id="rId5" display="https://podminky.urs.cz/item/CS_URS_2023_01/181411132"/>
    <hyperlink ref="F148" r:id="rId6" display="https://podminky.urs.cz/item/CS_URS_2023_01/181911102"/>
    <hyperlink ref="F154" r:id="rId7" display="https://podminky.urs.cz/item/CS_URS_2023_01/181951112"/>
    <hyperlink ref="F163" r:id="rId8" display="https://podminky.urs.cz/item/CS_URS_2023_01/182351023"/>
    <hyperlink ref="F186" r:id="rId9" display="https://podminky.urs.cz/item/CS_URS_2023_01/334323118"/>
    <hyperlink ref="F197" r:id="rId10" display="https://podminky.urs.cz/item/CS_URS_2023_01/334323191"/>
    <hyperlink ref="F208" r:id="rId11" display="https://podminky.urs.cz/item/CS_URS_2023_01/334323218"/>
    <hyperlink ref="F242" r:id="rId12" display="https://podminky.urs.cz/item/CS_URS_2023_01/334323291"/>
    <hyperlink ref="F276" r:id="rId13" display="https://podminky.urs.cz/item/CS_URS_2023_01/334351112"/>
    <hyperlink ref="F287" r:id="rId14" display="https://podminky.urs.cz/item/CS_URS_2023_01/334351211"/>
    <hyperlink ref="F298" r:id="rId15" display="https://podminky.urs.cz/item/CS_URS_2023_01/334352111"/>
    <hyperlink ref="F332" r:id="rId16" display="https://podminky.urs.cz/item/CS_URS_2023_01/334352211"/>
    <hyperlink ref="F366" r:id="rId17" display="https://podminky.urs.cz/item/CS_URS_2023_01/334361226"/>
    <hyperlink ref="F371" r:id="rId18" display="https://podminky.urs.cz/item/CS_URS_2023_01/334361266"/>
    <hyperlink ref="F377" r:id="rId19" display="https://podminky.urs.cz/item/CS_URS_2023_01/421321138"/>
    <hyperlink ref="F386" r:id="rId20" display="https://podminky.urs.cz/item/CS_URS_2023_01/421321192"/>
    <hyperlink ref="F395" r:id="rId21" display="https://podminky.urs.cz/item/CS_URS_2023_01/421361236"/>
    <hyperlink ref="F400" r:id="rId22" display="https://podminky.urs.cz/item/CS_URS_2023_01/423175111"/>
    <hyperlink ref="F410" r:id="rId23" display="https://podminky.urs.cz/item/CS_URS_2023_01/423357112"/>
    <hyperlink ref="F418" r:id="rId24" display="https://podminky.urs.cz/item/CS_URS_2023_01/423357212"/>
    <hyperlink ref="F426" r:id="rId25" display="https://podminky.urs.cz/item/CS_URS_2023_01/429172111"/>
    <hyperlink ref="F445" r:id="rId26" display="https://podminky.urs.cz/item/CS_URS_2023_01/429172211"/>
    <hyperlink ref="F466" r:id="rId27" display="https://podminky.urs.cz/item/CS_URS_2023_01/451476111"/>
    <hyperlink ref="F473" r:id="rId28" display="https://podminky.urs.cz/item/CS_URS_2023_01/451476112"/>
    <hyperlink ref="F481" r:id="rId29" display="https://podminky.urs.cz/item/CS_URS_2023_01/564801012"/>
    <hyperlink ref="F491" r:id="rId30" display="https://podminky.urs.cz/item/CS_URS_2023_01/564851011"/>
    <hyperlink ref="F500" r:id="rId31" display="https://podminky.urs.cz/item/CS_URS_2023_01/564861011"/>
    <hyperlink ref="F509" r:id="rId32" display="https://podminky.urs.cz/item/CS_URS_2023_01/569903311"/>
    <hyperlink ref="F549" r:id="rId33" display="https://podminky.urs.cz/item/CS_URS_2023_01/913121111"/>
    <hyperlink ref="F554" r:id="rId34" display="https://podminky.urs.cz/item/CS_URS_2023_01/913121211"/>
    <hyperlink ref="F562" r:id="rId35" display="https://podminky.urs.cz/item/CS_URS_2023_01/914112111"/>
    <hyperlink ref="F567" r:id="rId36" display="https://podminky.urs.cz/item/CS_URS_2023_01/948411111"/>
    <hyperlink ref="F574" r:id="rId37" display="https://podminky.urs.cz/item/CS_URS_2023_01/948411211"/>
    <hyperlink ref="F581" r:id="rId38" display="https://podminky.urs.cz/item/CS_URS_2023_01/948411911"/>
    <hyperlink ref="F584" r:id="rId39" display="https://podminky.urs.cz/item/CS_URS_2023_01/985121121"/>
    <hyperlink ref="F608" r:id="rId40" display="https://podminky.urs.cz/item/CS_URS_2023_01/985121911"/>
    <hyperlink ref="F611" r:id="rId41" display="https://podminky.urs.cz/item/CS_URS_2023_01/985121912"/>
    <hyperlink ref="F614" r:id="rId42" display="https://podminky.urs.cz/item/CS_URS_2023_01/985311112"/>
    <hyperlink ref="F628" r:id="rId43" display="https://podminky.urs.cz/item/CS_URS_2023_01/985311911"/>
    <hyperlink ref="F631" r:id="rId44" display="https://podminky.urs.cz/item/CS_URS_2023_01/985311912"/>
    <hyperlink ref="F634" r:id="rId45" display="https://podminky.urs.cz/item/CS_URS_2023_01/985312111"/>
    <hyperlink ref="F648" r:id="rId46" display="https://podminky.urs.cz/item/CS_URS_2023_01/985312191"/>
    <hyperlink ref="F651" r:id="rId47" display="https://podminky.urs.cz/item/CS_URS_2023_01/985312192"/>
    <hyperlink ref="F654" r:id="rId48" display="https://podminky.urs.cz/item/CS_URS_2023_01/985321111"/>
    <hyperlink ref="F668" r:id="rId49" display="https://podminky.urs.cz/item/CS_URS_2023_01/985321911"/>
    <hyperlink ref="F671" r:id="rId50" display="https://podminky.urs.cz/item/CS_URS_2023_01/985321912"/>
    <hyperlink ref="F674" r:id="rId51" display="https://podminky.urs.cz/item/CS_URS_2023_01/985323111"/>
    <hyperlink ref="F688" r:id="rId52" display="https://podminky.urs.cz/item/CS_URS_2023_01/985323911"/>
    <hyperlink ref="F691" r:id="rId53" display="https://podminky.urs.cz/item/CS_URS_2023_01/985323912"/>
    <hyperlink ref="F694" r:id="rId54" display="https://podminky.urs.cz/item/CS_URS_2023_01/985324211"/>
    <hyperlink ref="F707" r:id="rId55" display="https://podminky.urs.cz/item/CS_URS_2023_01/985324911"/>
    <hyperlink ref="F710" r:id="rId56" display="https://podminky.urs.cz/item/CS_URS_2023_01/985331213"/>
    <hyperlink ref="F724" r:id="rId57" display="https://podminky.urs.cz/item/CS_URS_2023_01/711112001"/>
    <hyperlink ref="F749" r:id="rId58" display="https://podminky.urs.cz/item/CS_URS_2023_01/711112002"/>
    <hyperlink ref="F774" r:id="rId59" display="https://podminky.urs.cz/item/CS_URS_2023_01/711142559"/>
    <hyperlink ref="F825" r:id="rId60" display="https://podminky.urs.cz/item/CS_URS_2023_01/998711101"/>
    <hyperlink ref="F830" r:id="rId61" display="https://podminky.urs.cz/item/CS_URS_2023_01/78922314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Údržbové práce na mostě přes Černý potok v Bynině na místní komunikaci k č. p. 141</v>
      </c>
      <c r="F7" s="145"/>
      <c r="G7" s="145"/>
      <c r="H7" s="145"/>
      <c r="L7" s="22"/>
    </row>
    <row r="8" s="1" customFormat="1" ht="12" customHeight="1">
      <c r="B8" s="22"/>
      <c r="D8" s="145" t="s">
        <v>108</v>
      </c>
      <c r="L8" s="22"/>
    </row>
    <row r="9" s="2" customFormat="1" ht="23.25" customHeight="1">
      <c r="A9" s="41"/>
      <c r="B9" s="47"/>
      <c r="C9" s="41"/>
      <c r="D9" s="41"/>
      <c r="E9" s="146" t="s">
        <v>812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8" t="s">
        <v>813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46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7. 6. 2023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41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31</v>
      </c>
      <c r="J25" s="136" t="s">
        <v>44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</v>
      </c>
      <c r="F26" s="41"/>
      <c r="G26" s="41"/>
      <c r="H26" s="41"/>
      <c r="I26" s="145" t="s">
        <v>34</v>
      </c>
      <c r="J26" s="136" t="s">
        <v>46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47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49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51</v>
      </c>
      <c r="G34" s="41"/>
      <c r="H34" s="41"/>
      <c r="I34" s="157" t="s">
        <v>50</v>
      </c>
      <c r="J34" s="157" t="s">
        <v>52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53</v>
      </c>
      <c r="E35" s="145" t="s">
        <v>54</v>
      </c>
      <c r="F35" s="159">
        <f>ROUND((SUM(BE90:BE413)),  2)</f>
        <v>0</v>
      </c>
      <c r="G35" s="41"/>
      <c r="H35" s="41"/>
      <c r="I35" s="160">
        <v>0.20999999999999999</v>
      </c>
      <c r="J35" s="159">
        <f>ROUND(((SUM(BE90:BE413))*I35),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55</v>
      </c>
      <c r="F36" s="159">
        <f>ROUND((SUM(BF90:BF413)),  2)</f>
        <v>0</v>
      </c>
      <c r="G36" s="41"/>
      <c r="H36" s="41"/>
      <c r="I36" s="160">
        <v>0.14999999999999999</v>
      </c>
      <c r="J36" s="159">
        <f>ROUND(((SUM(BF90:BF413))*I36),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56</v>
      </c>
      <c r="F37" s="159">
        <f>ROUND((SUM(BG90:BG413)),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57</v>
      </c>
      <c r="F38" s="159">
        <f>ROUND((SUM(BH90:BH413)),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58</v>
      </c>
      <c r="F39" s="159">
        <f>ROUND((SUM(BI90:BI413)),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59</v>
      </c>
      <c r="E41" s="163"/>
      <c r="F41" s="163"/>
      <c r="G41" s="164" t="s">
        <v>60</v>
      </c>
      <c r="H41" s="165" t="s">
        <v>61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112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Údržbové práce na mostě přes Černý potok v Bynině na místní komunikaci k č. p. 141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23.25" customHeight="1">
      <c r="A52" s="41"/>
      <c r="B52" s="42"/>
      <c r="C52" s="43"/>
      <c r="D52" s="43"/>
      <c r="E52" s="172" t="s">
        <v>812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110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2-1 - Údržbové práce na mostě přes Černý potok v Bynině na místní komunikaci k č. p. 141 - demolice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část obce Bynina</v>
      </c>
      <c r="G56" s="43"/>
      <c r="H56" s="43"/>
      <c r="I56" s="34" t="s">
        <v>24</v>
      </c>
      <c r="J56" s="75" t="str">
        <f>IF(J14="","",J14)</f>
        <v>7. 6. 2023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Valašské Meziříčí</v>
      </c>
      <c r="G58" s="43"/>
      <c r="H58" s="43"/>
      <c r="I58" s="34" t="s">
        <v>38</v>
      </c>
      <c r="J58" s="39" t="str">
        <f>E23</f>
        <v>Designtec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>Ing. Michal Pospíšil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113</v>
      </c>
      <c r="D61" s="174"/>
      <c r="E61" s="174"/>
      <c r="F61" s="174"/>
      <c r="G61" s="174"/>
      <c r="H61" s="174"/>
      <c r="I61" s="174"/>
      <c r="J61" s="175" t="s">
        <v>114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81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115</v>
      </c>
    </row>
    <row r="64" s="9" customFormat="1" ht="24.96" customHeight="1">
      <c r="A64" s="9"/>
      <c r="B64" s="177"/>
      <c r="C64" s="178"/>
      <c r="D64" s="179" t="s">
        <v>116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117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119</v>
      </c>
      <c r="E66" s="185"/>
      <c r="F66" s="185"/>
      <c r="G66" s="185"/>
      <c r="H66" s="185"/>
      <c r="I66" s="185"/>
      <c r="J66" s="186">
        <f>J237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123</v>
      </c>
      <c r="E67" s="185"/>
      <c r="F67" s="185"/>
      <c r="G67" s="185"/>
      <c r="H67" s="185"/>
      <c r="I67" s="185"/>
      <c r="J67" s="186">
        <f>J256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814</v>
      </c>
      <c r="E68" s="185"/>
      <c r="F68" s="185"/>
      <c r="G68" s="185"/>
      <c r="H68" s="185"/>
      <c r="I68" s="185"/>
      <c r="J68" s="186">
        <f>J333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127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6.25" customHeight="1">
      <c r="A78" s="41"/>
      <c r="B78" s="42"/>
      <c r="C78" s="43"/>
      <c r="D78" s="43"/>
      <c r="E78" s="172" t="str">
        <f>E7</f>
        <v>Údržbové práce na mostě přes Černý potok v Bynině na místní komunikaci k č. p. 141</v>
      </c>
      <c r="F78" s="34"/>
      <c r="G78" s="34"/>
      <c r="H78" s="34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108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23.25" customHeight="1">
      <c r="A80" s="41"/>
      <c r="B80" s="42"/>
      <c r="C80" s="43"/>
      <c r="D80" s="43"/>
      <c r="E80" s="172" t="s">
        <v>812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110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30" customHeight="1">
      <c r="A82" s="41"/>
      <c r="B82" s="42"/>
      <c r="C82" s="43"/>
      <c r="D82" s="43"/>
      <c r="E82" s="72" t="str">
        <f>E11</f>
        <v>2-1 - Údržbové práce na mostě přes Černý potok v Bynině na místní komunikaci k č. p. 141 - demolice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F14</f>
        <v>část obce Bynina</v>
      </c>
      <c r="G84" s="43"/>
      <c r="H84" s="43"/>
      <c r="I84" s="34" t="s">
        <v>24</v>
      </c>
      <c r="J84" s="75" t="str">
        <f>IF(J14="","",J14)</f>
        <v>7. 6. 2023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30</v>
      </c>
      <c r="D86" s="43"/>
      <c r="E86" s="43"/>
      <c r="F86" s="29" t="str">
        <f>E17</f>
        <v>Město Valašské Meziříčí</v>
      </c>
      <c r="G86" s="43"/>
      <c r="H86" s="43"/>
      <c r="I86" s="34" t="s">
        <v>38</v>
      </c>
      <c r="J86" s="39" t="str">
        <f>E23</f>
        <v>Designtec s.r.o.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IF(E20="","",E20)</f>
        <v>Vyplň údaj</v>
      </c>
      <c r="G87" s="43"/>
      <c r="H87" s="43"/>
      <c r="I87" s="34" t="s">
        <v>43</v>
      </c>
      <c r="J87" s="39" t="str">
        <f>E26</f>
        <v>Ing. Michal Pospíšil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128</v>
      </c>
      <c r="D89" s="191" t="s">
        <v>68</v>
      </c>
      <c r="E89" s="191" t="s">
        <v>64</v>
      </c>
      <c r="F89" s="191" t="s">
        <v>65</v>
      </c>
      <c r="G89" s="191" t="s">
        <v>129</v>
      </c>
      <c r="H89" s="191" t="s">
        <v>130</v>
      </c>
      <c r="I89" s="191" t="s">
        <v>131</v>
      </c>
      <c r="J89" s="191" t="s">
        <v>114</v>
      </c>
      <c r="K89" s="192" t="s">
        <v>132</v>
      </c>
      <c r="L89" s="193"/>
      <c r="M89" s="95" t="s">
        <v>46</v>
      </c>
      <c r="N89" s="96" t="s">
        <v>53</v>
      </c>
      <c r="O89" s="96" t="s">
        <v>133</v>
      </c>
      <c r="P89" s="96" t="s">
        <v>134</v>
      </c>
      <c r="Q89" s="96" t="s">
        <v>135</v>
      </c>
      <c r="R89" s="96" t="s">
        <v>136</v>
      </c>
      <c r="S89" s="96" t="s">
        <v>137</v>
      </c>
      <c r="T89" s="97" t="s">
        <v>138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139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2.4202357500000002</v>
      </c>
      <c r="S90" s="99"/>
      <c r="T90" s="197">
        <f>T91</f>
        <v>30.390134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82</v>
      </c>
      <c r="AU90" s="19" t="s">
        <v>115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82</v>
      </c>
      <c r="E91" s="202" t="s">
        <v>140</v>
      </c>
      <c r="F91" s="202" t="s">
        <v>141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P92+P237+P256+P333</f>
        <v>0</v>
      </c>
      <c r="Q91" s="207"/>
      <c r="R91" s="208">
        <f>R92+R237+R256+R333</f>
        <v>2.4202357500000002</v>
      </c>
      <c r="S91" s="207"/>
      <c r="T91" s="209">
        <f>T92+T237+T256+T333</f>
        <v>30.390134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87</v>
      </c>
      <c r="AT91" s="211" t="s">
        <v>82</v>
      </c>
      <c r="AU91" s="211" t="s">
        <v>83</v>
      </c>
      <c r="AY91" s="210" t="s">
        <v>142</v>
      </c>
      <c r="BK91" s="212">
        <f>BK92+BK237+BK256+BK333</f>
        <v>0</v>
      </c>
    </row>
    <row r="92" s="12" customFormat="1" ht="22.8" customHeight="1">
      <c r="A92" s="12"/>
      <c r="B92" s="199"/>
      <c r="C92" s="200"/>
      <c r="D92" s="201" t="s">
        <v>82</v>
      </c>
      <c r="E92" s="213" t="s">
        <v>87</v>
      </c>
      <c r="F92" s="213" t="s">
        <v>143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SUM(P93:P236)</f>
        <v>0</v>
      </c>
      <c r="Q92" s="207"/>
      <c r="R92" s="208">
        <f>SUM(R93:R236)</f>
        <v>0</v>
      </c>
      <c r="S92" s="207"/>
      <c r="T92" s="209">
        <f>SUM(T93:T236)</f>
        <v>15.556759999999999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87</v>
      </c>
      <c r="AT92" s="211" t="s">
        <v>82</v>
      </c>
      <c r="AU92" s="211" t="s">
        <v>87</v>
      </c>
      <c r="AY92" s="210" t="s">
        <v>142</v>
      </c>
      <c r="BK92" s="212">
        <f>SUM(BK93:BK236)</f>
        <v>0</v>
      </c>
    </row>
    <row r="93" s="2" customFormat="1" ht="33" customHeight="1">
      <c r="A93" s="41"/>
      <c r="B93" s="42"/>
      <c r="C93" s="215" t="s">
        <v>87</v>
      </c>
      <c r="D93" s="215" t="s">
        <v>144</v>
      </c>
      <c r="E93" s="216" t="s">
        <v>815</v>
      </c>
      <c r="F93" s="217" t="s">
        <v>816</v>
      </c>
      <c r="G93" s="218" t="s">
        <v>191</v>
      </c>
      <c r="H93" s="219">
        <v>10</v>
      </c>
      <c r="I93" s="220"/>
      <c r="J93" s="221">
        <f>ROUND(I93*H93,2)</f>
        <v>0</v>
      </c>
      <c r="K93" s="217" t="s">
        <v>148</v>
      </c>
      <c r="L93" s="47"/>
      <c r="M93" s="222" t="s">
        <v>46</v>
      </c>
      <c r="N93" s="223" t="s">
        <v>54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149</v>
      </c>
      <c r="AT93" s="226" t="s">
        <v>144</v>
      </c>
      <c r="AU93" s="226" t="s">
        <v>91</v>
      </c>
      <c r="AY93" s="19" t="s">
        <v>142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87</v>
      </c>
      <c r="BK93" s="227">
        <f>ROUND(I93*H93,2)</f>
        <v>0</v>
      </c>
      <c r="BL93" s="19" t="s">
        <v>149</v>
      </c>
      <c r="BM93" s="226" t="s">
        <v>817</v>
      </c>
    </row>
    <row r="94" s="2" customFormat="1">
      <c r="A94" s="41"/>
      <c r="B94" s="42"/>
      <c r="C94" s="43"/>
      <c r="D94" s="228" t="s">
        <v>151</v>
      </c>
      <c r="E94" s="43"/>
      <c r="F94" s="229" t="s">
        <v>818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151</v>
      </c>
      <c r="AU94" s="19" t="s">
        <v>91</v>
      </c>
    </row>
    <row r="95" s="2" customFormat="1">
      <c r="A95" s="41"/>
      <c r="B95" s="42"/>
      <c r="C95" s="43"/>
      <c r="D95" s="233" t="s">
        <v>153</v>
      </c>
      <c r="E95" s="43"/>
      <c r="F95" s="234" t="s">
        <v>819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153</v>
      </c>
      <c r="AU95" s="19" t="s">
        <v>91</v>
      </c>
    </row>
    <row r="96" s="13" customFormat="1">
      <c r="A96" s="13"/>
      <c r="B96" s="235"/>
      <c r="C96" s="236"/>
      <c r="D96" s="228" t="s">
        <v>155</v>
      </c>
      <c r="E96" s="237" t="s">
        <v>46</v>
      </c>
      <c r="F96" s="238" t="s">
        <v>820</v>
      </c>
      <c r="G96" s="236"/>
      <c r="H96" s="237" t="s">
        <v>46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155</v>
      </c>
      <c r="AU96" s="244" t="s">
        <v>91</v>
      </c>
      <c r="AV96" s="13" t="s">
        <v>87</v>
      </c>
      <c r="AW96" s="13" t="s">
        <v>42</v>
      </c>
      <c r="AX96" s="13" t="s">
        <v>83</v>
      </c>
      <c r="AY96" s="244" t="s">
        <v>142</v>
      </c>
    </row>
    <row r="97" s="14" customFormat="1">
      <c r="A97" s="14"/>
      <c r="B97" s="245"/>
      <c r="C97" s="246"/>
      <c r="D97" s="228" t="s">
        <v>155</v>
      </c>
      <c r="E97" s="247" t="s">
        <v>46</v>
      </c>
      <c r="F97" s="248" t="s">
        <v>227</v>
      </c>
      <c r="G97" s="246"/>
      <c r="H97" s="249">
        <v>10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155</v>
      </c>
      <c r="AU97" s="255" t="s">
        <v>91</v>
      </c>
      <c r="AV97" s="14" t="s">
        <v>91</v>
      </c>
      <c r="AW97" s="14" t="s">
        <v>42</v>
      </c>
      <c r="AX97" s="14" t="s">
        <v>87</v>
      </c>
      <c r="AY97" s="255" t="s">
        <v>142</v>
      </c>
    </row>
    <row r="98" s="2" customFormat="1" ht="24.15" customHeight="1">
      <c r="A98" s="41"/>
      <c r="B98" s="42"/>
      <c r="C98" s="215" t="s">
        <v>91</v>
      </c>
      <c r="D98" s="215" t="s">
        <v>144</v>
      </c>
      <c r="E98" s="216" t="s">
        <v>821</v>
      </c>
      <c r="F98" s="217" t="s">
        <v>822</v>
      </c>
      <c r="G98" s="218" t="s">
        <v>191</v>
      </c>
      <c r="H98" s="219">
        <v>26.821999999999999</v>
      </c>
      <c r="I98" s="220"/>
      <c r="J98" s="221">
        <f>ROUND(I98*H98,2)</f>
        <v>0</v>
      </c>
      <c r="K98" s="217" t="s">
        <v>148</v>
      </c>
      <c r="L98" s="47"/>
      <c r="M98" s="222" t="s">
        <v>46</v>
      </c>
      <c r="N98" s="223" t="s">
        <v>54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0.57999999999999996</v>
      </c>
      <c r="T98" s="225">
        <f>S98*H98</f>
        <v>15.556759999999999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91</v>
      </c>
      <c r="AY98" s="19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87</v>
      </c>
      <c r="BK98" s="227">
        <f>ROUND(I98*H98,2)</f>
        <v>0</v>
      </c>
      <c r="BL98" s="19" t="s">
        <v>149</v>
      </c>
      <c r="BM98" s="226" t="s">
        <v>823</v>
      </c>
    </row>
    <row r="99" s="2" customFormat="1">
      <c r="A99" s="41"/>
      <c r="B99" s="42"/>
      <c r="C99" s="43"/>
      <c r="D99" s="228" t="s">
        <v>151</v>
      </c>
      <c r="E99" s="43"/>
      <c r="F99" s="229" t="s">
        <v>824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151</v>
      </c>
      <c r="AU99" s="19" t="s">
        <v>91</v>
      </c>
    </row>
    <row r="100" s="2" customFormat="1">
      <c r="A100" s="41"/>
      <c r="B100" s="42"/>
      <c r="C100" s="43"/>
      <c r="D100" s="233" t="s">
        <v>153</v>
      </c>
      <c r="E100" s="43"/>
      <c r="F100" s="234" t="s">
        <v>825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153</v>
      </c>
      <c r="AU100" s="19" t="s">
        <v>91</v>
      </c>
    </row>
    <row r="101" s="13" customFormat="1">
      <c r="A101" s="13"/>
      <c r="B101" s="235"/>
      <c r="C101" s="236"/>
      <c r="D101" s="228" t="s">
        <v>155</v>
      </c>
      <c r="E101" s="237" t="s">
        <v>46</v>
      </c>
      <c r="F101" s="238" t="s">
        <v>826</v>
      </c>
      <c r="G101" s="236"/>
      <c r="H101" s="237" t="s">
        <v>46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155</v>
      </c>
      <c r="AU101" s="244" t="s">
        <v>91</v>
      </c>
      <c r="AV101" s="13" t="s">
        <v>87</v>
      </c>
      <c r="AW101" s="13" t="s">
        <v>42</v>
      </c>
      <c r="AX101" s="13" t="s">
        <v>83</v>
      </c>
      <c r="AY101" s="244" t="s">
        <v>142</v>
      </c>
    </row>
    <row r="102" s="13" customFormat="1">
      <c r="A102" s="13"/>
      <c r="B102" s="235"/>
      <c r="C102" s="236"/>
      <c r="D102" s="228" t="s">
        <v>155</v>
      </c>
      <c r="E102" s="237" t="s">
        <v>46</v>
      </c>
      <c r="F102" s="238" t="s">
        <v>223</v>
      </c>
      <c r="G102" s="236"/>
      <c r="H102" s="237" t="s">
        <v>46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155</v>
      </c>
      <c r="AU102" s="244" t="s">
        <v>91</v>
      </c>
      <c r="AV102" s="13" t="s">
        <v>87</v>
      </c>
      <c r="AW102" s="13" t="s">
        <v>42</v>
      </c>
      <c r="AX102" s="13" t="s">
        <v>83</v>
      </c>
      <c r="AY102" s="244" t="s">
        <v>142</v>
      </c>
    </row>
    <row r="103" s="14" customFormat="1">
      <c r="A103" s="14"/>
      <c r="B103" s="245"/>
      <c r="C103" s="246"/>
      <c r="D103" s="228" t="s">
        <v>155</v>
      </c>
      <c r="E103" s="247" t="s">
        <v>46</v>
      </c>
      <c r="F103" s="248" t="s">
        <v>827</v>
      </c>
      <c r="G103" s="246"/>
      <c r="H103" s="249">
        <v>14.299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155</v>
      </c>
      <c r="AU103" s="255" t="s">
        <v>91</v>
      </c>
      <c r="AV103" s="14" t="s">
        <v>91</v>
      </c>
      <c r="AW103" s="14" t="s">
        <v>42</v>
      </c>
      <c r="AX103" s="14" t="s">
        <v>83</v>
      </c>
      <c r="AY103" s="255" t="s">
        <v>142</v>
      </c>
    </row>
    <row r="104" s="13" customFormat="1">
      <c r="A104" s="13"/>
      <c r="B104" s="235"/>
      <c r="C104" s="236"/>
      <c r="D104" s="228" t="s">
        <v>155</v>
      </c>
      <c r="E104" s="237" t="s">
        <v>46</v>
      </c>
      <c r="F104" s="238" t="s">
        <v>225</v>
      </c>
      <c r="G104" s="236"/>
      <c r="H104" s="237" t="s">
        <v>46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155</v>
      </c>
      <c r="AU104" s="244" t="s">
        <v>91</v>
      </c>
      <c r="AV104" s="13" t="s">
        <v>87</v>
      </c>
      <c r="AW104" s="13" t="s">
        <v>42</v>
      </c>
      <c r="AX104" s="13" t="s">
        <v>83</v>
      </c>
      <c r="AY104" s="244" t="s">
        <v>142</v>
      </c>
    </row>
    <row r="105" s="14" customFormat="1">
      <c r="A105" s="14"/>
      <c r="B105" s="245"/>
      <c r="C105" s="246"/>
      <c r="D105" s="228" t="s">
        <v>155</v>
      </c>
      <c r="E105" s="247" t="s">
        <v>46</v>
      </c>
      <c r="F105" s="248" t="s">
        <v>828</v>
      </c>
      <c r="G105" s="246"/>
      <c r="H105" s="249">
        <v>12.523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155</v>
      </c>
      <c r="AU105" s="255" t="s">
        <v>91</v>
      </c>
      <c r="AV105" s="14" t="s">
        <v>91</v>
      </c>
      <c r="AW105" s="14" t="s">
        <v>42</v>
      </c>
      <c r="AX105" s="14" t="s">
        <v>83</v>
      </c>
      <c r="AY105" s="255" t="s">
        <v>142</v>
      </c>
    </row>
    <row r="106" s="15" customFormat="1">
      <c r="A106" s="15"/>
      <c r="B106" s="256"/>
      <c r="C106" s="257"/>
      <c r="D106" s="228" t="s">
        <v>155</v>
      </c>
      <c r="E106" s="258" t="s">
        <v>46</v>
      </c>
      <c r="F106" s="259" t="s">
        <v>176</v>
      </c>
      <c r="G106" s="257"/>
      <c r="H106" s="260">
        <v>26.821999999999999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155</v>
      </c>
      <c r="AU106" s="266" t="s">
        <v>91</v>
      </c>
      <c r="AV106" s="15" t="s">
        <v>149</v>
      </c>
      <c r="AW106" s="15" t="s">
        <v>42</v>
      </c>
      <c r="AX106" s="15" t="s">
        <v>87</v>
      </c>
      <c r="AY106" s="266" t="s">
        <v>142</v>
      </c>
    </row>
    <row r="107" s="2" customFormat="1" ht="24.15" customHeight="1">
      <c r="A107" s="41"/>
      <c r="B107" s="42"/>
      <c r="C107" s="215" t="s">
        <v>100</v>
      </c>
      <c r="D107" s="215" t="s">
        <v>144</v>
      </c>
      <c r="E107" s="216" t="s">
        <v>829</v>
      </c>
      <c r="F107" s="217" t="s">
        <v>830</v>
      </c>
      <c r="G107" s="218" t="s">
        <v>191</v>
      </c>
      <c r="H107" s="219">
        <v>20.564</v>
      </c>
      <c r="I107" s="220"/>
      <c r="J107" s="221">
        <f>ROUND(I107*H107,2)</f>
        <v>0</v>
      </c>
      <c r="K107" s="217" t="s">
        <v>148</v>
      </c>
      <c r="L107" s="47"/>
      <c r="M107" s="222" t="s">
        <v>46</v>
      </c>
      <c r="N107" s="223" t="s">
        <v>54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91</v>
      </c>
      <c r="AY107" s="19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87</v>
      </c>
      <c r="BK107" s="227">
        <f>ROUND(I107*H107,2)</f>
        <v>0</v>
      </c>
      <c r="BL107" s="19" t="s">
        <v>149</v>
      </c>
      <c r="BM107" s="226" t="s">
        <v>831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832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151</v>
      </c>
      <c r="AU108" s="19" t="s">
        <v>91</v>
      </c>
    </row>
    <row r="109" s="2" customFormat="1">
      <c r="A109" s="41"/>
      <c r="B109" s="42"/>
      <c r="C109" s="43"/>
      <c r="D109" s="233" t="s">
        <v>153</v>
      </c>
      <c r="E109" s="43"/>
      <c r="F109" s="234" t="s">
        <v>833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153</v>
      </c>
      <c r="AU109" s="19" t="s">
        <v>91</v>
      </c>
    </row>
    <row r="110" s="14" customFormat="1">
      <c r="A110" s="14"/>
      <c r="B110" s="245"/>
      <c r="C110" s="246"/>
      <c r="D110" s="228" t="s">
        <v>155</v>
      </c>
      <c r="E110" s="247" t="s">
        <v>46</v>
      </c>
      <c r="F110" s="248" t="s">
        <v>834</v>
      </c>
      <c r="G110" s="246"/>
      <c r="H110" s="249">
        <v>20.564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155</v>
      </c>
      <c r="AU110" s="255" t="s">
        <v>91</v>
      </c>
      <c r="AV110" s="14" t="s">
        <v>91</v>
      </c>
      <c r="AW110" s="14" t="s">
        <v>42</v>
      </c>
      <c r="AX110" s="14" t="s">
        <v>87</v>
      </c>
      <c r="AY110" s="255" t="s">
        <v>142</v>
      </c>
    </row>
    <row r="111" s="2" customFormat="1" ht="24.15" customHeight="1">
      <c r="A111" s="41"/>
      <c r="B111" s="42"/>
      <c r="C111" s="215" t="s">
        <v>149</v>
      </c>
      <c r="D111" s="215" t="s">
        <v>144</v>
      </c>
      <c r="E111" s="216" t="s">
        <v>835</v>
      </c>
      <c r="F111" s="217" t="s">
        <v>836</v>
      </c>
      <c r="G111" s="218" t="s">
        <v>147</v>
      </c>
      <c r="H111" s="219">
        <v>14.58</v>
      </c>
      <c r="I111" s="220"/>
      <c r="J111" s="221">
        <f>ROUND(I111*H111,2)</f>
        <v>0</v>
      </c>
      <c r="K111" s="217" t="s">
        <v>148</v>
      </c>
      <c r="L111" s="47"/>
      <c r="M111" s="222" t="s">
        <v>46</v>
      </c>
      <c r="N111" s="223" t="s">
        <v>54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91</v>
      </c>
      <c r="AY111" s="19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87</v>
      </c>
      <c r="BK111" s="227">
        <f>ROUND(I111*H111,2)</f>
        <v>0</v>
      </c>
      <c r="BL111" s="19" t="s">
        <v>149</v>
      </c>
      <c r="BM111" s="226" t="s">
        <v>837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838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151</v>
      </c>
      <c r="AU112" s="19" t="s">
        <v>91</v>
      </c>
    </row>
    <row r="113" s="2" customFormat="1">
      <c r="A113" s="41"/>
      <c r="B113" s="42"/>
      <c r="C113" s="43"/>
      <c r="D113" s="233" t="s">
        <v>153</v>
      </c>
      <c r="E113" s="43"/>
      <c r="F113" s="234" t="s">
        <v>839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153</v>
      </c>
      <c r="AU113" s="19" t="s">
        <v>91</v>
      </c>
    </row>
    <row r="114" s="13" customFormat="1">
      <c r="A114" s="13"/>
      <c r="B114" s="235"/>
      <c r="C114" s="236"/>
      <c r="D114" s="228" t="s">
        <v>155</v>
      </c>
      <c r="E114" s="237" t="s">
        <v>46</v>
      </c>
      <c r="F114" s="238" t="s">
        <v>840</v>
      </c>
      <c r="G114" s="236"/>
      <c r="H114" s="237" t="s">
        <v>46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155</v>
      </c>
      <c r="AU114" s="244" t="s">
        <v>91</v>
      </c>
      <c r="AV114" s="13" t="s">
        <v>87</v>
      </c>
      <c r="AW114" s="13" t="s">
        <v>42</v>
      </c>
      <c r="AX114" s="13" t="s">
        <v>83</v>
      </c>
      <c r="AY114" s="244" t="s">
        <v>142</v>
      </c>
    </row>
    <row r="115" s="13" customFormat="1">
      <c r="A115" s="13"/>
      <c r="B115" s="235"/>
      <c r="C115" s="236"/>
      <c r="D115" s="228" t="s">
        <v>155</v>
      </c>
      <c r="E115" s="237" t="s">
        <v>46</v>
      </c>
      <c r="F115" s="238" t="s">
        <v>170</v>
      </c>
      <c r="G115" s="236"/>
      <c r="H115" s="237" t="s">
        <v>46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155</v>
      </c>
      <c r="AU115" s="244" t="s">
        <v>91</v>
      </c>
      <c r="AV115" s="13" t="s">
        <v>87</v>
      </c>
      <c r="AW115" s="13" t="s">
        <v>42</v>
      </c>
      <c r="AX115" s="13" t="s">
        <v>83</v>
      </c>
      <c r="AY115" s="244" t="s">
        <v>142</v>
      </c>
    </row>
    <row r="116" s="13" customFormat="1">
      <c r="A116" s="13"/>
      <c r="B116" s="235"/>
      <c r="C116" s="236"/>
      <c r="D116" s="228" t="s">
        <v>155</v>
      </c>
      <c r="E116" s="237" t="s">
        <v>46</v>
      </c>
      <c r="F116" s="238" t="s">
        <v>841</v>
      </c>
      <c r="G116" s="236"/>
      <c r="H116" s="237" t="s">
        <v>46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155</v>
      </c>
      <c r="AU116" s="244" t="s">
        <v>91</v>
      </c>
      <c r="AV116" s="13" t="s">
        <v>87</v>
      </c>
      <c r="AW116" s="13" t="s">
        <v>42</v>
      </c>
      <c r="AX116" s="13" t="s">
        <v>83</v>
      </c>
      <c r="AY116" s="244" t="s">
        <v>142</v>
      </c>
    </row>
    <row r="117" s="14" customFormat="1">
      <c r="A117" s="14"/>
      <c r="B117" s="245"/>
      <c r="C117" s="246"/>
      <c r="D117" s="228" t="s">
        <v>155</v>
      </c>
      <c r="E117" s="247" t="s">
        <v>46</v>
      </c>
      <c r="F117" s="248" t="s">
        <v>842</v>
      </c>
      <c r="G117" s="246"/>
      <c r="H117" s="249">
        <v>6.6299999999999999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155</v>
      </c>
      <c r="AU117" s="255" t="s">
        <v>91</v>
      </c>
      <c r="AV117" s="14" t="s">
        <v>91</v>
      </c>
      <c r="AW117" s="14" t="s">
        <v>42</v>
      </c>
      <c r="AX117" s="14" t="s">
        <v>83</v>
      </c>
      <c r="AY117" s="255" t="s">
        <v>142</v>
      </c>
    </row>
    <row r="118" s="13" customFormat="1">
      <c r="A118" s="13"/>
      <c r="B118" s="235"/>
      <c r="C118" s="236"/>
      <c r="D118" s="228" t="s">
        <v>155</v>
      </c>
      <c r="E118" s="237" t="s">
        <v>46</v>
      </c>
      <c r="F118" s="238" t="s">
        <v>173</v>
      </c>
      <c r="G118" s="236"/>
      <c r="H118" s="237" t="s">
        <v>46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155</v>
      </c>
      <c r="AU118" s="244" t="s">
        <v>91</v>
      </c>
      <c r="AV118" s="13" t="s">
        <v>87</v>
      </c>
      <c r="AW118" s="13" t="s">
        <v>42</v>
      </c>
      <c r="AX118" s="13" t="s">
        <v>83</v>
      </c>
      <c r="AY118" s="244" t="s">
        <v>142</v>
      </c>
    </row>
    <row r="119" s="13" customFormat="1">
      <c r="A119" s="13"/>
      <c r="B119" s="235"/>
      <c r="C119" s="236"/>
      <c r="D119" s="228" t="s">
        <v>155</v>
      </c>
      <c r="E119" s="237" t="s">
        <v>46</v>
      </c>
      <c r="F119" s="238" t="s">
        <v>843</v>
      </c>
      <c r="G119" s="236"/>
      <c r="H119" s="237" t="s">
        <v>46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155</v>
      </c>
      <c r="AU119" s="244" t="s">
        <v>91</v>
      </c>
      <c r="AV119" s="13" t="s">
        <v>87</v>
      </c>
      <c r="AW119" s="13" t="s">
        <v>42</v>
      </c>
      <c r="AX119" s="13" t="s">
        <v>83</v>
      </c>
      <c r="AY119" s="244" t="s">
        <v>142</v>
      </c>
    </row>
    <row r="120" s="14" customFormat="1">
      <c r="A120" s="14"/>
      <c r="B120" s="245"/>
      <c r="C120" s="246"/>
      <c r="D120" s="228" t="s">
        <v>155</v>
      </c>
      <c r="E120" s="247" t="s">
        <v>46</v>
      </c>
      <c r="F120" s="248" t="s">
        <v>844</v>
      </c>
      <c r="G120" s="246"/>
      <c r="H120" s="249">
        <v>6.2400000000000002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155</v>
      </c>
      <c r="AU120" s="255" t="s">
        <v>91</v>
      </c>
      <c r="AV120" s="14" t="s">
        <v>91</v>
      </c>
      <c r="AW120" s="14" t="s">
        <v>42</v>
      </c>
      <c r="AX120" s="14" t="s">
        <v>83</v>
      </c>
      <c r="AY120" s="255" t="s">
        <v>142</v>
      </c>
    </row>
    <row r="121" s="16" customFormat="1">
      <c r="A121" s="16"/>
      <c r="B121" s="278"/>
      <c r="C121" s="279"/>
      <c r="D121" s="228" t="s">
        <v>155</v>
      </c>
      <c r="E121" s="280" t="s">
        <v>46</v>
      </c>
      <c r="F121" s="281" t="s">
        <v>424</v>
      </c>
      <c r="G121" s="279"/>
      <c r="H121" s="282">
        <v>12.870000000000001</v>
      </c>
      <c r="I121" s="283"/>
      <c r="J121" s="279"/>
      <c r="K121" s="279"/>
      <c r="L121" s="284"/>
      <c r="M121" s="285"/>
      <c r="N121" s="286"/>
      <c r="O121" s="286"/>
      <c r="P121" s="286"/>
      <c r="Q121" s="286"/>
      <c r="R121" s="286"/>
      <c r="S121" s="286"/>
      <c r="T121" s="287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8" t="s">
        <v>155</v>
      </c>
      <c r="AU121" s="288" t="s">
        <v>91</v>
      </c>
      <c r="AV121" s="16" t="s">
        <v>100</v>
      </c>
      <c r="AW121" s="16" t="s">
        <v>42</v>
      </c>
      <c r="AX121" s="16" t="s">
        <v>83</v>
      </c>
      <c r="AY121" s="288" t="s">
        <v>142</v>
      </c>
    </row>
    <row r="122" s="13" customFormat="1">
      <c r="A122" s="13"/>
      <c r="B122" s="235"/>
      <c r="C122" s="236"/>
      <c r="D122" s="228" t="s">
        <v>155</v>
      </c>
      <c r="E122" s="237" t="s">
        <v>46</v>
      </c>
      <c r="F122" s="238" t="s">
        <v>845</v>
      </c>
      <c r="G122" s="236"/>
      <c r="H122" s="237" t="s">
        <v>46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155</v>
      </c>
      <c r="AU122" s="244" t="s">
        <v>91</v>
      </c>
      <c r="AV122" s="13" t="s">
        <v>87</v>
      </c>
      <c r="AW122" s="13" t="s">
        <v>42</v>
      </c>
      <c r="AX122" s="13" t="s">
        <v>83</v>
      </c>
      <c r="AY122" s="244" t="s">
        <v>142</v>
      </c>
    </row>
    <row r="123" s="13" customFormat="1">
      <c r="A123" s="13"/>
      <c r="B123" s="235"/>
      <c r="C123" s="236"/>
      <c r="D123" s="228" t="s">
        <v>155</v>
      </c>
      <c r="E123" s="237" t="s">
        <v>46</v>
      </c>
      <c r="F123" s="238" t="s">
        <v>170</v>
      </c>
      <c r="G123" s="236"/>
      <c r="H123" s="237" t="s">
        <v>46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155</v>
      </c>
      <c r="AU123" s="244" t="s">
        <v>91</v>
      </c>
      <c r="AV123" s="13" t="s">
        <v>87</v>
      </c>
      <c r="AW123" s="13" t="s">
        <v>42</v>
      </c>
      <c r="AX123" s="13" t="s">
        <v>83</v>
      </c>
      <c r="AY123" s="244" t="s">
        <v>142</v>
      </c>
    </row>
    <row r="124" s="13" customFormat="1">
      <c r="A124" s="13"/>
      <c r="B124" s="235"/>
      <c r="C124" s="236"/>
      <c r="D124" s="228" t="s">
        <v>155</v>
      </c>
      <c r="E124" s="237" t="s">
        <v>46</v>
      </c>
      <c r="F124" s="238" t="s">
        <v>171</v>
      </c>
      <c r="G124" s="236"/>
      <c r="H124" s="237" t="s">
        <v>46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155</v>
      </c>
      <c r="AU124" s="244" t="s">
        <v>91</v>
      </c>
      <c r="AV124" s="13" t="s">
        <v>87</v>
      </c>
      <c r="AW124" s="13" t="s">
        <v>42</v>
      </c>
      <c r="AX124" s="13" t="s">
        <v>83</v>
      </c>
      <c r="AY124" s="244" t="s">
        <v>142</v>
      </c>
    </row>
    <row r="125" s="14" customFormat="1">
      <c r="A125" s="14"/>
      <c r="B125" s="245"/>
      <c r="C125" s="246"/>
      <c r="D125" s="228" t="s">
        <v>155</v>
      </c>
      <c r="E125" s="247" t="s">
        <v>46</v>
      </c>
      <c r="F125" s="248" t="s">
        <v>172</v>
      </c>
      <c r="G125" s="246"/>
      <c r="H125" s="249">
        <v>0.75600000000000001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155</v>
      </c>
      <c r="AU125" s="255" t="s">
        <v>91</v>
      </c>
      <c r="AV125" s="14" t="s">
        <v>91</v>
      </c>
      <c r="AW125" s="14" t="s">
        <v>42</v>
      </c>
      <c r="AX125" s="14" t="s">
        <v>83</v>
      </c>
      <c r="AY125" s="255" t="s">
        <v>142</v>
      </c>
    </row>
    <row r="126" s="13" customFormat="1">
      <c r="A126" s="13"/>
      <c r="B126" s="235"/>
      <c r="C126" s="236"/>
      <c r="D126" s="228" t="s">
        <v>155</v>
      </c>
      <c r="E126" s="237" t="s">
        <v>46</v>
      </c>
      <c r="F126" s="238" t="s">
        <v>173</v>
      </c>
      <c r="G126" s="236"/>
      <c r="H126" s="237" t="s">
        <v>46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155</v>
      </c>
      <c r="AU126" s="244" t="s">
        <v>91</v>
      </c>
      <c r="AV126" s="13" t="s">
        <v>87</v>
      </c>
      <c r="AW126" s="13" t="s">
        <v>42</v>
      </c>
      <c r="AX126" s="13" t="s">
        <v>83</v>
      </c>
      <c r="AY126" s="244" t="s">
        <v>142</v>
      </c>
    </row>
    <row r="127" s="13" customFormat="1">
      <c r="A127" s="13"/>
      <c r="B127" s="235"/>
      <c r="C127" s="236"/>
      <c r="D127" s="228" t="s">
        <v>155</v>
      </c>
      <c r="E127" s="237" t="s">
        <v>46</v>
      </c>
      <c r="F127" s="238" t="s">
        <v>174</v>
      </c>
      <c r="G127" s="236"/>
      <c r="H127" s="237" t="s">
        <v>46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155</v>
      </c>
      <c r="AU127" s="244" t="s">
        <v>91</v>
      </c>
      <c r="AV127" s="13" t="s">
        <v>87</v>
      </c>
      <c r="AW127" s="13" t="s">
        <v>42</v>
      </c>
      <c r="AX127" s="13" t="s">
        <v>83</v>
      </c>
      <c r="AY127" s="244" t="s">
        <v>142</v>
      </c>
    </row>
    <row r="128" s="14" customFormat="1">
      <c r="A128" s="14"/>
      <c r="B128" s="245"/>
      <c r="C128" s="246"/>
      <c r="D128" s="228" t="s">
        <v>155</v>
      </c>
      <c r="E128" s="247" t="s">
        <v>46</v>
      </c>
      <c r="F128" s="248" t="s">
        <v>175</v>
      </c>
      <c r="G128" s="246"/>
      <c r="H128" s="249">
        <v>0.95399999999999996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155</v>
      </c>
      <c r="AU128" s="255" t="s">
        <v>91</v>
      </c>
      <c r="AV128" s="14" t="s">
        <v>91</v>
      </c>
      <c r="AW128" s="14" t="s">
        <v>42</v>
      </c>
      <c r="AX128" s="14" t="s">
        <v>83</v>
      </c>
      <c r="AY128" s="255" t="s">
        <v>142</v>
      </c>
    </row>
    <row r="129" s="16" customFormat="1">
      <c r="A129" s="16"/>
      <c r="B129" s="278"/>
      <c r="C129" s="279"/>
      <c r="D129" s="228" t="s">
        <v>155</v>
      </c>
      <c r="E129" s="280" t="s">
        <v>46</v>
      </c>
      <c r="F129" s="281" t="s">
        <v>424</v>
      </c>
      <c r="G129" s="279"/>
      <c r="H129" s="282">
        <v>1.71</v>
      </c>
      <c r="I129" s="283"/>
      <c r="J129" s="279"/>
      <c r="K129" s="279"/>
      <c r="L129" s="284"/>
      <c r="M129" s="285"/>
      <c r="N129" s="286"/>
      <c r="O129" s="286"/>
      <c r="P129" s="286"/>
      <c r="Q129" s="286"/>
      <c r="R129" s="286"/>
      <c r="S129" s="286"/>
      <c r="T129" s="287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8" t="s">
        <v>155</v>
      </c>
      <c r="AU129" s="288" t="s">
        <v>91</v>
      </c>
      <c r="AV129" s="16" t="s">
        <v>100</v>
      </c>
      <c r="AW129" s="16" t="s">
        <v>42</v>
      </c>
      <c r="AX129" s="16" t="s">
        <v>83</v>
      </c>
      <c r="AY129" s="288" t="s">
        <v>142</v>
      </c>
    </row>
    <row r="130" s="15" customFormat="1">
      <c r="A130" s="15"/>
      <c r="B130" s="256"/>
      <c r="C130" s="257"/>
      <c r="D130" s="228" t="s">
        <v>155</v>
      </c>
      <c r="E130" s="258" t="s">
        <v>46</v>
      </c>
      <c r="F130" s="259" t="s">
        <v>176</v>
      </c>
      <c r="G130" s="257"/>
      <c r="H130" s="260">
        <v>14.580000000000002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155</v>
      </c>
      <c r="AU130" s="266" t="s">
        <v>91</v>
      </c>
      <c r="AV130" s="15" t="s">
        <v>149</v>
      </c>
      <c r="AW130" s="15" t="s">
        <v>42</v>
      </c>
      <c r="AX130" s="15" t="s">
        <v>87</v>
      </c>
      <c r="AY130" s="266" t="s">
        <v>142</v>
      </c>
    </row>
    <row r="131" s="2" customFormat="1" ht="24.15" customHeight="1">
      <c r="A131" s="41"/>
      <c r="B131" s="42"/>
      <c r="C131" s="215" t="s">
        <v>188</v>
      </c>
      <c r="D131" s="215" t="s">
        <v>144</v>
      </c>
      <c r="E131" s="216" t="s">
        <v>846</v>
      </c>
      <c r="F131" s="217" t="s">
        <v>847</v>
      </c>
      <c r="G131" s="218" t="s">
        <v>191</v>
      </c>
      <c r="H131" s="219">
        <v>10</v>
      </c>
      <c r="I131" s="220"/>
      <c r="J131" s="221">
        <f>ROUND(I131*H131,2)</f>
        <v>0</v>
      </c>
      <c r="K131" s="217" t="s">
        <v>148</v>
      </c>
      <c r="L131" s="47"/>
      <c r="M131" s="222" t="s">
        <v>46</v>
      </c>
      <c r="N131" s="223" t="s">
        <v>54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91</v>
      </c>
      <c r="AY131" s="19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87</v>
      </c>
      <c r="BK131" s="227">
        <f>ROUND(I131*H131,2)</f>
        <v>0</v>
      </c>
      <c r="BL131" s="19" t="s">
        <v>149</v>
      </c>
      <c r="BM131" s="226" t="s">
        <v>848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849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151</v>
      </c>
      <c r="AU132" s="19" t="s">
        <v>91</v>
      </c>
    </row>
    <row r="133" s="2" customFormat="1">
      <c r="A133" s="41"/>
      <c r="B133" s="42"/>
      <c r="C133" s="43"/>
      <c r="D133" s="233" t="s">
        <v>153</v>
      </c>
      <c r="E133" s="43"/>
      <c r="F133" s="234" t="s">
        <v>850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153</v>
      </c>
      <c r="AU133" s="19" t="s">
        <v>91</v>
      </c>
    </row>
    <row r="134" s="14" customFormat="1">
      <c r="A134" s="14"/>
      <c r="B134" s="245"/>
      <c r="C134" s="246"/>
      <c r="D134" s="228" t="s">
        <v>155</v>
      </c>
      <c r="E134" s="247" t="s">
        <v>46</v>
      </c>
      <c r="F134" s="248" t="s">
        <v>851</v>
      </c>
      <c r="G134" s="246"/>
      <c r="H134" s="249">
        <v>10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155</v>
      </c>
      <c r="AU134" s="255" t="s">
        <v>91</v>
      </c>
      <c r="AV134" s="14" t="s">
        <v>91</v>
      </c>
      <c r="AW134" s="14" t="s">
        <v>42</v>
      </c>
      <c r="AX134" s="14" t="s">
        <v>87</v>
      </c>
      <c r="AY134" s="255" t="s">
        <v>142</v>
      </c>
    </row>
    <row r="135" s="2" customFormat="1" ht="37.8" customHeight="1">
      <c r="A135" s="41"/>
      <c r="B135" s="42"/>
      <c r="C135" s="215" t="s">
        <v>198</v>
      </c>
      <c r="D135" s="215" t="s">
        <v>144</v>
      </c>
      <c r="E135" s="216" t="s">
        <v>852</v>
      </c>
      <c r="F135" s="217" t="s">
        <v>853</v>
      </c>
      <c r="G135" s="218" t="s">
        <v>147</v>
      </c>
      <c r="H135" s="219">
        <v>3.085</v>
      </c>
      <c r="I135" s="220"/>
      <c r="J135" s="221">
        <f>ROUND(I135*H135,2)</f>
        <v>0</v>
      </c>
      <c r="K135" s="217" t="s">
        <v>148</v>
      </c>
      <c r="L135" s="47"/>
      <c r="M135" s="222" t="s">
        <v>46</v>
      </c>
      <c r="N135" s="223" t="s">
        <v>54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91</v>
      </c>
      <c r="AY135" s="19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87</v>
      </c>
      <c r="BK135" s="227">
        <f>ROUND(I135*H135,2)</f>
        <v>0</v>
      </c>
      <c r="BL135" s="19" t="s">
        <v>149</v>
      </c>
      <c r="BM135" s="226" t="s">
        <v>854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855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151</v>
      </c>
      <c r="AU136" s="19" t="s">
        <v>91</v>
      </c>
    </row>
    <row r="137" s="2" customFormat="1">
      <c r="A137" s="41"/>
      <c r="B137" s="42"/>
      <c r="C137" s="43"/>
      <c r="D137" s="233" t="s">
        <v>153</v>
      </c>
      <c r="E137" s="43"/>
      <c r="F137" s="234" t="s">
        <v>856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153</v>
      </c>
      <c r="AU137" s="19" t="s">
        <v>91</v>
      </c>
    </row>
    <row r="138" s="14" customFormat="1">
      <c r="A138" s="14"/>
      <c r="B138" s="245"/>
      <c r="C138" s="246"/>
      <c r="D138" s="228" t="s">
        <v>155</v>
      </c>
      <c r="E138" s="247" t="s">
        <v>46</v>
      </c>
      <c r="F138" s="248" t="s">
        <v>857</v>
      </c>
      <c r="G138" s="246"/>
      <c r="H138" s="249">
        <v>3.085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155</v>
      </c>
      <c r="AU138" s="255" t="s">
        <v>91</v>
      </c>
      <c r="AV138" s="14" t="s">
        <v>91</v>
      </c>
      <c r="AW138" s="14" t="s">
        <v>42</v>
      </c>
      <c r="AX138" s="14" t="s">
        <v>87</v>
      </c>
      <c r="AY138" s="255" t="s">
        <v>142</v>
      </c>
    </row>
    <row r="139" s="2" customFormat="1" ht="37.8" customHeight="1">
      <c r="A139" s="41"/>
      <c r="B139" s="42"/>
      <c r="C139" s="215" t="s">
        <v>205</v>
      </c>
      <c r="D139" s="215" t="s">
        <v>144</v>
      </c>
      <c r="E139" s="216" t="s">
        <v>858</v>
      </c>
      <c r="F139" s="217" t="s">
        <v>859</v>
      </c>
      <c r="G139" s="218" t="s">
        <v>147</v>
      </c>
      <c r="H139" s="219">
        <v>25.309000000000001</v>
      </c>
      <c r="I139" s="220"/>
      <c r="J139" s="221">
        <f>ROUND(I139*H139,2)</f>
        <v>0</v>
      </c>
      <c r="K139" s="217" t="s">
        <v>148</v>
      </c>
      <c r="L139" s="47"/>
      <c r="M139" s="222" t="s">
        <v>46</v>
      </c>
      <c r="N139" s="223" t="s">
        <v>54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91</v>
      </c>
      <c r="AY139" s="19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87</v>
      </c>
      <c r="BK139" s="227">
        <f>ROUND(I139*H139,2)</f>
        <v>0</v>
      </c>
      <c r="BL139" s="19" t="s">
        <v>149</v>
      </c>
      <c r="BM139" s="226" t="s">
        <v>860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861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151</v>
      </c>
      <c r="AU140" s="19" t="s">
        <v>91</v>
      </c>
    </row>
    <row r="141" s="2" customFormat="1">
      <c r="A141" s="41"/>
      <c r="B141" s="42"/>
      <c r="C141" s="43"/>
      <c r="D141" s="233" t="s">
        <v>153</v>
      </c>
      <c r="E141" s="43"/>
      <c r="F141" s="234" t="s">
        <v>862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153</v>
      </c>
      <c r="AU141" s="19" t="s">
        <v>91</v>
      </c>
    </row>
    <row r="142" s="13" customFormat="1">
      <c r="A142" s="13"/>
      <c r="B142" s="235"/>
      <c r="C142" s="236"/>
      <c r="D142" s="228" t="s">
        <v>155</v>
      </c>
      <c r="E142" s="237" t="s">
        <v>46</v>
      </c>
      <c r="F142" s="238" t="s">
        <v>826</v>
      </c>
      <c r="G142" s="236"/>
      <c r="H142" s="237" t="s">
        <v>46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155</v>
      </c>
      <c r="AU142" s="244" t="s">
        <v>91</v>
      </c>
      <c r="AV142" s="13" t="s">
        <v>87</v>
      </c>
      <c r="AW142" s="13" t="s">
        <v>42</v>
      </c>
      <c r="AX142" s="13" t="s">
        <v>83</v>
      </c>
      <c r="AY142" s="244" t="s">
        <v>142</v>
      </c>
    </row>
    <row r="143" s="14" customFormat="1">
      <c r="A143" s="14"/>
      <c r="B143" s="245"/>
      <c r="C143" s="246"/>
      <c r="D143" s="228" t="s">
        <v>155</v>
      </c>
      <c r="E143" s="247" t="s">
        <v>46</v>
      </c>
      <c r="F143" s="248" t="s">
        <v>863</v>
      </c>
      <c r="G143" s="246"/>
      <c r="H143" s="249">
        <v>5.7199999999999998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155</v>
      </c>
      <c r="AU143" s="255" t="s">
        <v>91</v>
      </c>
      <c r="AV143" s="14" t="s">
        <v>91</v>
      </c>
      <c r="AW143" s="14" t="s">
        <v>42</v>
      </c>
      <c r="AX143" s="14" t="s">
        <v>83</v>
      </c>
      <c r="AY143" s="255" t="s">
        <v>142</v>
      </c>
    </row>
    <row r="144" s="14" customFormat="1">
      <c r="A144" s="14"/>
      <c r="B144" s="245"/>
      <c r="C144" s="246"/>
      <c r="D144" s="228" t="s">
        <v>155</v>
      </c>
      <c r="E144" s="247" t="s">
        <v>46</v>
      </c>
      <c r="F144" s="248" t="s">
        <v>864</v>
      </c>
      <c r="G144" s="246"/>
      <c r="H144" s="249">
        <v>5.0090000000000003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155</v>
      </c>
      <c r="AU144" s="255" t="s">
        <v>91</v>
      </c>
      <c r="AV144" s="14" t="s">
        <v>91</v>
      </c>
      <c r="AW144" s="14" t="s">
        <v>42</v>
      </c>
      <c r="AX144" s="14" t="s">
        <v>83</v>
      </c>
      <c r="AY144" s="255" t="s">
        <v>142</v>
      </c>
    </row>
    <row r="145" s="16" customFormat="1">
      <c r="A145" s="16"/>
      <c r="B145" s="278"/>
      <c r="C145" s="279"/>
      <c r="D145" s="228" t="s">
        <v>155</v>
      </c>
      <c r="E145" s="280" t="s">
        <v>46</v>
      </c>
      <c r="F145" s="281" t="s">
        <v>424</v>
      </c>
      <c r="G145" s="279"/>
      <c r="H145" s="282">
        <v>10.728999999999999</v>
      </c>
      <c r="I145" s="283"/>
      <c r="J145" s="279"/>
      <c r="K145" s="279"/>
      <c r="L145" s="284"/>
      <c r="M145" s="285"/>
      <c r="N145" s="286"/>
      <c r="O145" s="286"/>
      <c r="P145" s="286"/>
      <c r="Q145" s="286"/>
      <c r="R145" s="286"/>
      <c r="S145" s="286"/>
      <c r="T145" s="28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8" t="s">
        <v>155</v>
      </c>
      <c r="AU145" s="288" t="s">
        <v>91</v>
      </c>
      <c r="AV145" s="16" t="s">
        <v>100</v>
      </c>
      <c r="AW145" s="16" t="s">
        <v>42</v>
      </c>
      <c r="AX145" s="16" t="s">
        <v>83</v>
      </c>
      <c r="AY145" s="288" t="s">
        <v>142</v>
      </c>
    </row>
    <row r="146" s="13" customFormat="1">
      <c r="A146" s="13"/>
      <c r="B146" s="235"/>
      <c r="C146" s="236"/>
      <c r="D146" s="228" t="s">
        <v>155</v>
      </c>
      <c r="E146" s="237" t="s">
        <v>46</v>
      </c>
      <c r="F146" s="238" t="s">
        <v>840</v>
      </c>
      <c r="G146" s="236"/>
      <c r="H146" s="237" t="s">
        <v>46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155</v>
      </c>
      <c r="AU146" s="244" t="s">
        <v>91</v>
      </c>
      <c r="AV146" s="13" t="s">
        <v>87</v>
      </c>
      <c r="AW146" s="13" t="s">
        <v>42</v>
      </c>
      <c r="AX146" s="13" t="s">
        <v>83</v>
      </c>
      <c r="AY146" s="244" t="s">
        <v>142</v>
      </c>
    </row>
    <row r="147" s="13" customFormat="1">
      <c r="A147" s="13"/>
      <c r="B147" s="235"/>
      <c r="C147" s="236"/>
      <c r="D147" s="228" t="s">
        <v>155</v>
      </c>
      <c r="E147" s="237" t="s">
        <v>46</v>
      </c>
      <c r="F147" s="238" t="s">
        <v>170</v>
      </c>
      <c r="G147" s="236"/>
      <c r="H147" s="237" t="s">
        <v>46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155</v>
      </c>
      <c r="AU147" s="244" t="s">
        <v>91</v>
      </c>
      <c r="AV147" s="13" t="s">
        <v>87</v>
      </c>
      <c r="AW147" s="13" t="s">
        <v>42</v>
      </c>
      <c r="AX147" s="13" t="s">
        <v>83</v>
      </c>
      <c r="AY147" s="244" t="s">
        <v>142</v>
      </c>
    </row>
    <row r="148" s="13" customFormat="1">
      <c r="A148" s="13"/>
      <c r="B148" s="235"/>
      <c r="C148" s="236"/>
      <c r="D148" s="228" t="s">
        <v>155</v>
      </c>
      <c r="E148" s="237" t="s">
        <v>46</v>
      </c>
      <c r="F148" s="238" t="s">
        <v>841</v>
      </c>
      <c r="G148" s="236"/>
      <c r="H148" s="237" t="s">
        <v>46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155</v>
      </c>
      <c r="AU148" s="244" t="s">
        <v>91</v>
      </c>
      <c r="AV148" s="13" t="s">
        <v>87</v>
      </c>
      <c r="AW148" s="13" t="s">
        <v>42</v>
      </c>
      <c r="AX148" s="13" t="s">
        <v>83</v>
      </c>
      <c r="AY148" s="244" t="s">
        <v>142</v>
      </c>
    </row>
    <row r="149" s="14" customFormat="1">
      <c r="A149" s="14"/>
      <c r="B149" s="245"/>
      <c r="C149" s="246"/>
      <c r="D149" s="228" t="s">
        <v>155</v>
      </c>
      <c r="E149" s="247" t="s">
        <v>46</v>
      </c>
      <c r="F149" s="248" t="s">
        <v>842</v>
      </c>
      <c r="G149" s="246"/>
      <c r="H149" s="249">
        <v>6.6299999999999999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155</v>
      </c>
      <c r="AU149" s="255" t="s">
        <v>91</v>
      </c>
      <c r="AV149" s="14" t="s">
        <v>91</v>
      </c>
      <c r="AW149" s="14" t="s">
        <v>42</v>
      </c>
      <c r="AX149" s="14" t="s">
        <v>83</v>
      </c>
      <c r="AY149" s="255" t="s">
        <v>142</v>
      </c>
    </row>
    <row r="150" s="13" customFormat="1">
      <c r="A150" s="13"/>
      <c r="B150" s="235"/>
      <c r="C150" s="236"/>
      <c r="D150" s="228" t="s">
        <v>155</v>
      </c>
      <c r="E150" s="237" t="s">
        <v>46</v>
      </c>
      <c r="F150" s="238" t="s">
        <v>173</v>
      </c>
      <c r="G150" s="236"/>
      <c r="H150" s="237" t="s">
        <v>46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155</v>
      </c>
      <c r="AU150" s="244" t="s">
        <v>91</v>
      </c>
      <c r="AV150" s="13" t="s">
        <v>87</v>
      </c>
      <c r="AW150" s="13" t="s">
        <v>42</v>
      </c>
      <c r="AX150" s="13" t="s">
        <v>83</v>
      </c>
      <c r="AY150" s="244" t="s">
        <v>142</v>
      </c>
    </row>
    <row r="151" s="13" customFormat="1">
      <c r="A151" s="13"/>
      <c r="B151" s="235"/>
      <c r="C151" s="236"/>
      <c r="D151" s="228" t="s">
        <v>155</v>
      </c>
      <c r="E151" s="237" t="s">
        <v>46</v>
      </c>
      <c r="F151" s="238" t="s">
        <v>843</v>
      </c>
      <c r="G151" s="236"/>
      <c r="H151" s="237" t="s">
        <v>46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155</v>
      </c>
      <c r="AU151" s="244" t="s">
        <v>91</v>
      </c>
      <c r="AV151" s="13" t="s">
        <v>87</v>
      </c>
      <c r="AW151" s="13" t="s">
        <v>42</v>
      </c>
      <c r="AX151" s="13" t="s">
        <v>83</v>
      </c>
      <c r="AY151" s="244" t="s">
        <v>142</v>
      </c>
    </row>
    <row r="152" s="14" customFormat="1">
      <c r="A152" s="14"/>
      <c r="B152" s="245"/>
      <c r="C152" s="246"/>
      <c r="D152" s="228" t="s">
        <v>155</v>
      </c>
      <c r="E152" s="247" t="s">
        <v>46</v>
      </c>
      <c r="F152" s="248" t="s">
        <v>844</v>
      </c>
      <c r="G152" s="246"/>
      <c r="H152" s="249">
        <v>6.2400000000000002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155</v>
      </c>
      <c r="AU152" s="255" t="s">
        <v>91</v>
      </c>
      <c r="AV152" s="14" t="s">
        <v>91</v>
      </c>
      <c r="AW152" s="14" t="s">
        <v>42</v>
      </c>
      <c r="AX152" s="14" t="s">
        <v>83</v>
      </c>
      <c r="AY152" s="255" t="s">
        <v>142</v>
      </c>
    </row>
    <row r="153" s="16" customFormat="1">
      <c r="A153" s="16"/>
      <c r="B153" s="278"/>
      <c r="C153" s="279"/>
      <c r="D153" s="228" t="s">
        <v>155</v>
      </c>
      <c r="E153" s="280" t="s">
        <v>46</v>
      </c>
      <c r="F153" s="281" t="s">
        <v>424</v>
      </c>
      <c r="G153" s="279"/>
      <c r="H153" s="282">
        <v>12.870000000000001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8" t="s">
        <v>155</v>
      </c>
      <c r="AU153" s="288" t="s">
        <v>91</v>
      </c>
      <c r="AV153" s="16" t="s">
        <v>100</v>
      </c>
      <c r="AW153" s="16" t="s">
        <v>42</v>
      </c>
      <c r="AX153" s="16" t="s">
        <v>83</v>
      </c>
      <c r="AY153" s="288" t="s">
        <v>142</v>
      </c>
    </row>
    <row r="154" s="13" customFormat="1">
      <c r="A154" s="13"/>
      <c r="B154" s="235"/>
      <c r="C154" s="236"/>
      <c r="D154" s="228" t="s">
        <v>155</v>
      </c>
      <c r="E154" s="237" t="s">
        <v>46</v>
      </c>
      <c r="F154" s="238" t="s">
        <v>845</v>
      </c>
      <c r="G154" s="236"/>
      <c r="H154" s="237" t="s">
        <v>46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155</v>
      </c>
      <c r="AU154" s="244" t="s">
        <v>91</v>
      </c>
      <c r="AV154" s="13" t="s">
        <v>87</v>
      </c>
      <c r="AW154" s="13" t="s">
        <v>42</v>
      </c>
      <c r="AX154" s="13" t="s">
        <v>83</v>
      </c>
      <c r="AY154" s="244" t="s">
        <v>142</v>
      </c>
    </row>
    <row r="155" s="13" customFormat="1">
      <c r="A155" s="13"/>
      <c r="B155" s="235"/>
      <c r="C155" s="236"/>
      <c r="D155" s="228" t="s">
        <v>155</v>
      </c>
      <c r="E155" s="237" t="s">
        <v>46</v>
      </c>
      <c r="F155" s="238" t="s">
        <v>170</v>
      </c>
      <c r="G155" s="236"/>
      <c r="H155" s="237" t="s">
        <v>46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155</v>
      </c>
      <c r="AU155" s="244" t="s">
        <v>91</v>
      </c>
      <c r="AV155" s="13" t="s">
        <v>87</v>
      </c>
      <c r="AW155" s="13" t="s">
        <v>42</v>
      </c>
      <c r="AX155" s="13" t="s">
        <v>83</v>
      </c>
      <c r="AY155" s="244" t="s">
        <v>142</v>
      </c>
    </row>
    <row r="156" s="13" customFormat="1">
      <c r="A156" s="13"/>
      <c r="B156" s="235"/>
      <c r="C156" s="236"/>
      <c r="D156" s="228" t="s">
        <v>155</v>
      </c>
      <c r="E156" s="237" t="s">
        <v>46</v>
      </c>
      <c r="F156" s="238" t="s">
        <v>171</v>
      </c>
      <c r="G156" s="236"/>
      <c r="H156" s="237" t="s">
        <v>46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155</v>
      </c>
      <c r="AU156" s="244" t="s">
        <v>91</v>
      </c>
      <c r="AV156" s="13" t="s">
        <v>87</v>
      </c>
      <c r="AW156" s="13" t="s">
        <v>42</v>
      </c>
      <c r="AX156" s="13" t="s">
        <v>83</v>
      </c>
      <c r="AY156" s="244" t="s">
        <v>142</v>
      </c>
    </row>
    <row r="157" s="14" customFormat="1">
      <c r="A157" s="14"/>
      <c r="B157" s="245"/>
      <c r="C157" s="246"/>
      <c r="D157" s="228" t="s">
        <v>155</v>
      </c>
      <c r="E157" s="247" t="s">
        <v>46</v>
      </c>
      <c r="F157" s="248" t="s">
        <v>172</v>
      </c>
      <c r="G157" s="246"/>
      <c r="H157" s="249">
        <v>0.75600000000000001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155</v>
      </c>
      <c r="AU157" s="255" t="s">
        <v>91</v>
      </c>
      <c r="AV157" s="14" t="s">
        <v>91</v>
      </c>
      <c r="AW157" s="14" t="s">
        <v>42</v>
      </c>
      <c r="AX157" s="14" t="s">
        <v>83</v>
      </c>
      <c r="AY157" s="255" t="s">
        <v>142</v>
      </c>
    </row>
    <row r="158" s="13" customFormat="1">
      <c r="A158" s="13"/>
      <c r="B158" s="235"/>
      <c r="C158" s="236"/>
      <c r="D158" s="228" t="s">
        <v>155</v>
      </c>
      <c r="E158" s="237" t="s">
        <v>46</v>
      </c>
      <c r="F158" s="238" t="s">
        <v>173</v>
      </c>
      <c r="G158" s="236"/>
      <c r="H158" s="237" t="s">
        <v>46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155</v>
      </c>
      <c r="AU158" s="244" t="s">
        <v>91</v>
      </c>
      <c r="AV158" s="13" t="s">
        <v>87</v>
      </c>
      <c r="AW158" s="13" t="s">
        <v>42</v>
      </c>
      <c r="AX158" s="13" t="s">
        <v>83</v>
      </c>
      <c r="AY158" s="244" t="s">
        <v>142</v>
      </c>
    </row>
    <row r="159" s="13" customFormat="1">
      <c r="A159" s="13"/>
      <c r="B159" s="235"/>
      <c r="C159" s="236"/>
      <c r="D159" s="228" t="s">
        <v>155</v>
      </c>
      <c r="E159" s="237" t="s">
        <v>46</v>
      </c>
      <c r="F159" s="238" t="s">
        <v>174</v>
      </c>
      <c r="G159" s="236"/>
      <c r="H159" s="237" t="s">
        <v>46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155</v>
      </c>
      <c r="AU159" s="244" t="s">
        <v>91</v>
      </c>
      <c r="AV159" s="13" t="s">
        <v>87</v>
      </c>
      <c r="AW159" s="13" t="s">
        <v>42</v>
      </c>
      <c r="AX159" s="13" t="s">
        <v>83</v>
      </c>
      <c r="AY159" s="244" t="s">
        <v>142</v>
      </c>
    </row>
    <row r="160" s="14" customFormat="1">
      <c r="A160" s="14"/>
      <c r="B160" s="245"/>
      <c r="C160" s="246"/>
      <c r="D160" s="228" t="s">
        <v>155</v>
      </c>
      <c r="E160" s="247" t="s">
        <v>46</v>
      </c>
      <c r="F160" s="248" t="s">
        <v>175</v>
      </c>
      <c r="G160" s="246"/>
      <c r="H160" s="249">
        <v>0.95399999999999996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155</v>
      </c>
      <c r="AU160" s="255" t="s">
        <v>91</v>
      </c>
      <c r="AV160" s="14" t="s">
        <v>91</v>
      </c>
      <c r="AW160" s="14" t="s">
        <v>42</v>
      </c>
      <c r="AX160" s="14" t="s">
        <v>83</v>
      </c>
      <c r="AY160" s="255" t="s">
        <v>142</v>
      </c>
    </row>
    <row r="161" s="16" customFormat="1">
      <c r="A161" s="16"/>
      <c r="B161" s="278"/>
      <c r="C161" s="279"/>
      <c r="D161" s="228" t="s">
        <v>155</v>
      </c>
      <c r="E161" s="280" t="s">
        <v>46</v>
      </c>
      <c r="F161" s="281" t="s">
        <v>424</v>
      </c>
      <c r="G161" s="279"/>
      <c r="H161" s="282">
        <v>1.71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8" t="s">
        <v>155</v>
      </c>
      <c r="AU161" s="288" t="s">
        <v>91</v>
      </c>
      <c r="AV161" s="16" t="s">
        <v>100</v>
      </c>
      <c r="AW161" s="16" t="s">
        <v>42</v>
      </c>
      <c r="AX161" s="16" t="s">
        <v>83</v>
      </c>
      <c r="AY161" s="288" t="s">
        <v>142</v>
      </c>
    </row>
    <row r="162" s="15" customFormat="1">
      <c r="A162" s="15"/>
      <c r="B162" s="256"/>
      <c r="C162" s="257"/>
      <c r="D162" s="228" t="s">
        <v>155</v>
      </c>
      <c r="E162" s="258" t="s">
        <v>46</v>
      </c>
      <c r="F162" s="259" t="s">
        <v>176</v>
      </c>
      <c r="G162" s="257"/>
      <c r="H162" s="260">
        <v>25.308999999999997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155</v>
      </c>
      <c r="AU162" s="266" t="s">
        <v>91</v>
      </c>
      <c r="AV162" s="15" t="s">
        <v>149</v>
      </c>
      <c r="AW162" s="15" t="s">
        <v>42</v>
      </c>
      <c r="AX162" s="15" t="s">
        <v>87</v>
      </c>
      <c r="AY162" s="266" t="s">
        <v>142</v>
      </c>
    </row>
    <row r="163" s="2" customFormat="1" ht="37.8" customHeight="1">
      <c r="A163" s="41"/>
      <c r="B163" s="42"/>
      <c r="C163" s="215" t="s">
        <v>181</v>
      </c>
      <c r="D163" s="215" t="s">
        <v>144</v>
      </c>
      <c r="E163" s="216" t="s">
        <v>865</v>
      </c>
      <c r="F163" s="217" t="s">
        <v>866</v>
      </c>
      <c r="G163" s="218" t="s">
        <v>147</v>
      </c>
      <c r="H163" s="219">
        <v>253.08799999999999</v>
      </c>
      <c r="I163" s="220"/>
      <c r="J163" s="221">
        <f>ROUND(I163*H163,2)</f>
        <v>0</v>
      </c>
      <c r="K163" s="217" t="s">
        <v>148</v>
      </c>
      <c r="L163" s="47"/>
      <c r="M163" s="222" t="s">
        <v>46</v>
      </c>
      <c r="N163" s="223" t="s">
        <v>54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91</v>
      </c>
      <c r="AY163" s="19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87</v>
      </c>
      <c r="BK163" s="227">
        <f>ROUND(I163*H163,2)</f>
        <v>0</v>
      </c>
      <c r="BL163" s="19" t="s">
        <v>149</v>
      </c>
      <c r="BM163" s="226" t="s">
        <v>867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868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151</v>
      </c>
      <c r="AU164" s="19" t="s">
        <v>91</v>
      </c>
    </row>
    <row r="165" s="2" customFormat="1">
      <c r="A165" s="41"/>
      <c r="B165" s="42"/>
      <c r="C165" s="43"/>
      <c r="D165" s="233" t="s">
        <v>153</v>
      </c>
      <c r="E165" s="43"/>
      <c r="F165" s="234" t="s">
        <v>869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153</v>
      </c>
      <c r="AU165" s="19" t="s">
        <v>91</v>
      </c>
    </row>
    <row r="166" s="13" customFormat="1">
      <c r="A166" s="13"/>
      <c r="B166" s="235"/>
      <c r="C166" s="236"/>
      <c r="D166" s="228" t="s">
        <v>155</v>
      </c>
      <c r="E166" s="237" t="s">
        <v>46</v>
      </c>
      <c r="F166" s="238" t="s">
        <v>826</v>
      </c>
      <c r="G166" s="236"/>
      <c r="H166" s="237" t="s">
        <v>46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155</v>
      </c>
      <c r="AU166" s="244" t="s">
        <v>91</v>
      </c>
      <c r="AV166" s="13" t="s">
        <v>87</v>
      </c>
      <c r="AW166" s="13" t="s">
        <v>42</v>
      </c>
      <c r="AX166" s="13" t="s">
        <v>83</v>
      </c>
      <c r="AY166" s="244" t="s">
        <v>142</v>
      </c>
    </row>
    <row r="167" s="14" customFormat="1">
      <c r="A167" s="14"/>
      <c r="B167" s="245"/>
      <c r="C167" s="246"/>
      <c r="D167" s="228" t="s">
        <v>155</v>
      </c>
      <c r="E167" s="247" t="s">
        <v>46</v>
      </c>
      <c r="F167" s="248" t="s">
        <v>870</v>
      </c>
      <c r="G167" s="246"/>
      <c r="H167" s="249">
        <v>57.195999999999998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155</v>
      </c>
      <c r="AU167" s="255" t="s">
        <v>91</v>
      </c>
      <c r="AV167" s="14" t="s">
        <v>91</v>
      </c>
      <c r="AW167" s="14" t="s">
        <v>42</v>
      </c>
      <c r="AX167" s="14" t="s">
        <v>83</v>
      </c>
      <c r="AY167" s="255" t="s">
        <v>142</v>
      </c>
    </row>
    <row r="168" s="14" customFormat="1">
      <c r="A168" s="14"/>
      <c r="B168" s="245"/>
      <c r="C168" s="246"/>
      <c r="D168" s="228" t="s">
        <v>155</v>
      </c>
      <c r="E168" s="247" t="s">
        <v>46</v>
      </c>
      <c r="F168" s="248" t="s">
        <v>871</v>
      </c>
      <c r="G168" s="246"/>
      <c r="H168" s="249">
        <v>50.091999999999999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155</v>
      </c>
      <c r="AU168" s="255" t="s">
        <v>91</v>
      </c>
      <c r="AV168" s="14" t="s">
        <v>91</v>
      </c>
      <c r="AW168" s="14" t="s">
        <v>42</v>
      </c>
      <c r="AX168" s="14" t="s">
        <v>83</v>
      </c>
      <c r="AY168" s="255" t="s">
        <v>142</v>
      </c>
    </row>
    <row r="169" s="16" customFormat="1">
      <c r="A169" s="16"/>
      <c r="B169" s="278"/>
      <c r="C169" s="279"/>
      <c r="D169" s="228" t="s">
        <v>155</v>
      </c>
      <c r="E169" s="280" t="s">
        <v>46</v>
      </c>
      <c r="F169" s="281" t="s">
        <v>424</v>
      </c>
      <c r="G169" s="279"/>
      <c r="H169" s="282">
        <v>107.288</v>
      </c>
      <c r="I169" s="283"/>
      <c r="J169" s="279"/>
      <c r="K169" s="279"/>
      <c r="L169" s="284"/>
      <c r="M169" s="285"/>
      <c r="N169" s="286"/>
      <c r="O169" s="286"/>
      <c r="P169" s="286"/>
      <c r="Q169" s="286"/>
      <c r="R169" s="286"/>
      <c r="S169" s="286"/>
      <c r="T169" s="28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8" t="s">
        <v>155</v>
      </c>
      <c r="AU169" s="288" t="s">
        <v>91</v>
      </c>
      <c r="AV169" s="16" t="s">
        <v>100</v>
      </c>
      <c r="AW169" s="16" t="s">
        <v>42</v>
      </c>
      <c r="AX169" s="16" t="s">
        <v>83</v>
      </c>
      <c r="AY169" s="288" t="s">
        <v>142</v>
      </c>
    </row>
    <row r="170" s="13" customFormat="1">
      <c r="A170" s="13"/>
      <c r="B170" s="235"/>
      <c r="C170" s="236"/>
      <c r="D170" s="228" t="s">
        <v>155</v>
      </c>
      <c r="E170" s="237" t="s">
        <v>46</v>
      </c>
      <c r="F170" s="238" t="s">
        <v>840</v>
      </c>
      <c r="G170" s="236"/>
      <c r="H170" s="237" t="s">
        <v>46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155</v>
      </c>
      <c r="AU170" s="244" t="s">
        <v>91</v>
      </c>
      <c r="AV170" s="13" t="s">
        <v>87</v>
      </c>
      <c r="AW170" s="13" t="s">
        <v>42</v>
      </c>
      <c r="AX170" s="13" t="s">
        <v>83</v>
      </c>
      <c r="AY170" s="244" t="s">
        <v>142</v>
      </c>
    </row>
    <row r="171" s="13" customFormat="1">
      <c r="A171" s="13"/>
      <c r="B171" s="235"/>
      <c r="C171" s="236"/>
      <c r="D171" s="228" t="s">
        <v>155</v>
      </c>
      <c r="E171" s="237" t="s">
        <v>46</v>
      </c>
      <c r="F171" s="238" t="s">
        <v>170</v>
      </c>
      <c r="G171" s="236"/>
      <c r="H171" s="237" t="s">
        <v>46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155</v>
      </c>
      <c r="AU171" s="244" t="s">
        <v>91</v>
      </c>
      <c r="AV171" s="13" t="s">
        <v>87</v>
      </c>
      <c r="AW171" s="13" t="s">
        <v>42</v>
      </c>
      <c r="AX171" s="13" t="s">
        <v>83</v>
      </c>
      <c r="AY171" s="244" t="s">
        <v>142</v>
      </c>
    </row>
    <row r="172" s="13" customFormat="1">
      <c r="A172" s="13"/>
      <c r="B172" s="235"/>
      <c r="C172" s="236"/>
      <c r="D172" s="228" t="s">
        <v>155</v>
      </c>
      <c r="E172" s="237" t="s">
        <v>46</v>
      </c>
      <c r="F172" s="238" t="s">
        <v>841</v>
      </c>
      <c r="G172" s="236"/>
      <c r="H172" s="237" t="s">
        <v>46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155</v>
      </c>
      <c r="AU172" s="244" t="s">
        <v>91</v>
      </c>
      <c r="AV172" s="13" t="s">
        <v>87</v>
      </c>
      <c r="AW172" s="13" t="s">
        <v>42</v>
      </c>
      <c r="AX172" s="13" t="s">
        <v>83</v>
      </c>
      <c r="AY172" s="244" t="s">
        <v>142</v>
      </c>
    </row>
    <row r="173" s="14" customFormat="1">
      <c r="A173" s="14"/>
      <c r="B173" s="245"/>
      <c r="C173" s="246"/>
      <c r="D173" s="228" t="s">
        <v>155</v>
      </c>
      <c r="E173" s="247" t="s">
        <v>46</v>
      </c>
      <c r="F173" s="248" t="s">
        <v>872</v>
      </c>
      <c r="G173" s="246"/>
      <c r="H173" s="249">
        <v>66.299999999999997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155</v>
      </c>
      <c r="AU173" s="255" t="s">
        <v>91</v>
      </c>
      <c r="AV173" s="14" t="s">
        <v>91</v>
      </c>
      <c r="AW173" s="14" t="s">
        <v>42</v>
      </c>
      <c r="AX173" s="14" t="s">
        <v>83</v>
      </c>
      <c r="AY173" s="255" t="s">
        <v>142</v>
      </c>
    </row>
    <row r="174" s="13" customFormat="1">
      <c r="A174" s="13"/>
      <c r="B174" s="235"/>
      <c r="C174" s="236"/>
      <c r="D174" s="228" t="s">
        <v>155</v>
      </c>
      <c r="E174" s="237" t="s">
        <v>46</v>
      </c>
      <c r="F174" s="238" t="s">
        <v>173</v>
      </c>
      <c r="G174" s="236"/>
      <c r="H174" s="237" t="s">
        <v>46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155</v>
      </c>
      <c r="AU174" s="244" t="s">
        <v>91</v>
      </c>
      <c r="AV174" s="13" t="s">
        <v>87</v>
      </c>
      <c r="AW174" s="13" t="s">
        <v>42</v>
      </c>
      <c r="AX174" s="13" t="s">
        <v>83</v>
      </c>
      <c r="AY174" s="244" t="s">
        <v>142</v>
      </c>
    </row>
    <row r="175" s="13" customFormat="1">
      <c r="A175" s="13"/>
      <c r="B175" s="235"/>
      <c r="C175" s="236"/>
      <c r="D175" s="228" t="s">
        <v>155</v>
      </c>
      <c r="E175" s="237" t="s">
        <v>46</v>
      </c>
      <c r="F175" s="238" t="s">
        <v>843</v>
      </c>
      <c r="G175" s="236"/>
      <c r="H175" s="237" t="s">
        <v>46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155</v>
      </c>
      <c r="AU175" s="244" t="s">
        <v>91</v>
      </c>
      <c r="AV175" s="13" t="s">
        <v>87</v>
      </c>
      <c r="AW175" s="13" t="s">
        <v>42</v>
      </c>
      <c r="AX175" s="13" t="s">
        <v>83</v>
      </c>
      <c r="AY175" s="244" t="s">
        <v>142</v>
      </c>
    </row>
    <row r="176" s="14" customFormat="1">
      <c r="A176" s="14"/>
      <c r="B176" s="245"/>
      <c r="C176" s="246"/>
      <c r="D176" s="228" t="s">
        <v>155</v>
      </c>
      <c r="E176" s="247" t="s">
        <v>46</v>
      </c>
      <c r="F176" s="248" t="s">
        <v>873</v>
      </c>
      <c r="G176" s="246"/>
      <c r="H176" s="249">
        <v>62.399999999999999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155</v>
      </c>
      <c r="AU176" s="255" t="s">
        <v>91</v>
      </c>
      <c r="AV176" s="14" t="s">
        <v>91</v>
      </c>
      <c r="AW176" s="14" t="s">
        <v>42</v>
      </c>
      <c r="AX176" s="14" t="s">
        <v>83</v>
      </c>
      <c r="AY176" s="255" t="s">
        <v>142</v>
      </c>
    </row>
    <row r="177" s="16" customFormat="1">
      <c r="A177" s="16"/>
      <c r="B177" s="278"/>
      <c r="C177" s="279"/>
      <c r="D177" s="228" t="s">
        <v>155</v>
      </c>
      <c r="E177" s="280" t="s">
        <v>46</v>
      </c>
      <c r="F177" s="281" t="s">
        <v>424</v>
      </c>
      <c r="G177" s="279"/>
      <c r="H177" s="282">
        <v>128.69999999999999</v>
      </c>
      <c r="I177" s="283"/>
      <c r="J177" s="279"/>
      <c r="K177" s="279"/>
      <c r="L177" s="284"/>
      <c r="M177" s="285"/>
      <c r="N177" s="286"/>
      <c r="O177" s="286"/>
      <c r="P177" s="286"/>
      <c r="Q177" s="286"/>
      <c r="R177" s="286"/>
      <c r="S177" s="286"/>
      <c r="T177" s="287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8" t="s">
        <v>155</v>
      </c>
      <c r="AU177" s="288" t="s">
        <v>91</v>
      </c>
      <c r="AV177" s="16" t="s">
        <v>100</v>
      </c>
      <c r="AW177" s="16" t="s">
        <v>42</v>
      </c>
      <c r="AX177" s="16" t="s">
        <v>83</v>
      </c>
      <c r="AY177" s="288" t="s">
        <v>142</v>
      </c>
    </row>
    <row r="178" s="13" customFormat="1">
      <c r="A178" s="13"/>
      <c r="B178" s="235"/>
      <c r="C178" s="236"/>
      <c r="D178" s="228" t="s">
        <v>155</v>
      </c>
      <c r="E178" s="237" t="s">
        <v>46</v>
      </c>
      <c r="F178" s="238" t="s">
        <v>845</v>
      </c>
      <c r="G178" s="236"/>
      <c r="H178" s="237" t="s">
        <v>46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155</v>
      </c>
      <c r="AU178" s="244" t="s">
        <v>91</v>
      </c>
      <c r="AV178" s="13" t="s">
        <v>87</v>
      </c>
      <c r="AW178" s="13" t="s">
        <v>42</v>
      </c>
      <c r="AX178" s="13" t="s">
        <v>83</v>
      </c>
      <c r="AY178" s="244" t="s">
        <v>142</v>
      </c>
    </row>
    <row r="179" s="13" customFormat="1">
      <c r="A179" s="13"/>
      <c r="B179" s="235"/>
      <c r="C179" s="236"/>
      <c r="D179" s="228" t="s">
        <v>155</v>
      </c>
      <c r="E179" s="237" t="s">
        <v>46</v>
      </c>
      <c r="F179" s="238" t="s">
        <v>170</v>
      </c>
      <c r="G179" s="236"/>
      <c r="H179" s="237" t="s">
        <v>46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155</v>
      </c>
      <c r="AU179" s="244" t="s">
        <v>91</v>
      </c>
      <c r="AV179" s="13" t="s">
        <v>87</v>
      </c>
      <c r="AW179" s="13" t="s">
        <v>42</v>
      </c>
      <c r="AX179" s="13" t="s">
        <v>83</v>
      </c>
      <c r="AY179" s="244" t="s">
        <v>142</v>
      </c>
    </row>
    <row r="180" s="13" customFormat="1">
      <c r="A180" s="13"/>
      <c r="B180" s="235"/>
      <c r="C180" s="236"/>
      <c r="D180" s="228" t="s">
        <v>155</v>
      </c>
      <c r="E180" s="237" t="s">
        <v>46</v>
      </c>
      <c r="F180" s="238" t="s">
        <v>171</v>
      </c>
      <c r="G180" s="236"/>
      <c r="H180" s="237" t="s">
        <v>46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155</v>
      </c>
      <c r="AU180" s="244" t="s">
        <v>91</v>
      </c>
      <c r="AV180" s="13" t="s">
        <v>87</v>
      </c>
      <c r="AW180" s="13" t="s">
        <v>42</v>
      </c>
      <c r="AX180" s="13" t="s">
        <v>83</v>
      </c>
      <c r="AY180" s="244" t="s">
        <v>142</v>
      </c>
    </row>
    <row r="181" s="14" customFormat="1">
      <c r="A181" s="14"/>
      <c r="B181" s="245"/>
      <c r="C181" s="246"/>
      <c r="D181" s="228" t="s">
        <v>155</v>
      </c>
      <c r="E181" s="247" t="s">
        <v>46</v>
      </c>
      <c r="F181" s="248" t="s">
        <v>874</v>
      </c>
      <c r="G181" s="246"/>
      <c r="H181" s="249">
        <v>7.5599999999999996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155</v>
      </c>
      <c r="AU181" s="255" t="s">
        <v>91</v>
      </c>
      <c r="AV181" s="14" t="s">
        <v>91</v>
      </c>
      <c r="AW181" s="14" t="s">
        <v>42</v>
      </c>
      <c r="AX181" s="14" t="s">
        <v>83</v>
      </c>
      <c r="AY181" s="255" t="s">
        <v>142</v>
      </c>
    </row>
    <row r="182" s="13" customFormat="1">
      <c r="A182" s="13"/>
      <c r="B182" s="235"/>
      <c r="C182" s="236"/>
      <c r="D182" s="228" t="s">
        <v>155</v>
      </c>
      <c r="E182" s="237" t="s">
        <v>46</v>
      </c>
      <c r="F182" s="238" t="s">
        <v>173</v>
      </c>
      <c r="G182" s="236"/>
      <c r="H182" s="237" t="s">
        <v>46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155</v>
      </c>
      <c r="AU182" s="244" t="s">
        <v>91</v>
      </c>
      <c r="AV182" s="13" t="s">
        <v>87</v>
      </c>
      <c r="AW182" s="13" t="s">
        <v>42</v>
      </c>
      <c r="AX182" s="13" t="s">
        <v>83</v>
      </c>
      <c r="AY182" s="244" t="s">
        <v>142</v>
      </c>
    </row>
    <row r="183" s="13" customFormat="1">
      <c r="A183" s="13"/>
      <c r="B183" s="235"/>
      <c r="C183" s="236"/>
      <c r="D183" s="228" t="s">
        <v>155</v>
      </c>
      <c r="E183" s="237" t="s">
        <v>46</v>
      </c>
      <c r="F183" s="238" t="s">
        <v>174</v>
      </c>
      <c r="G183" s="236"/>
      <c r="H183" s="237" t="s">
        <v>46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155</v>
      </c>
      <c r="AU183" s="244" t="s">
        <v>91</v>
      </c>
      <c r="AV183" s="13" t="s">
        <v>87</v>
      </c>
      <c r="AW183" s="13" t="s">
        <v>42</v>
      </c>
      <c r="AX183" s="13" t="s">
        <v>83</v>
      </c>
      <c r="AY183" s="244" t="s">
        <v>142</v>
      </c>
    </row>
    <row r="184" s="14" customFormat="1">
      <c r="A184" s="14"/>
      <c r="B184" s="245"/>
      <c r="C184" s="246"/>
      <c r="D184" s="228" t="s">
        <v>155</v>
      </c>
      <c r="E184" s="247" t="s">
        <v>46</v>
      </c>
      <c r="F184" s="248" t="s">
        <v>875</v>
      </c>
      <c r="G184" s="246"/>
      <c r="H184" s="249">
        <v>9.5399999999999991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155</v>
      </c>
      <c r="AU184" s="255" t="s">
        <v>91</v>
      </c>
      <c r="AV184" s="14" t="s">
        <v>91</v>
      </c>
      <c r="AW184" s="14" t="s">
        <v>42</v>
      </c>
      <c r="AX184" s="14" t="s">
        <v>83</v>
      </c>
      <c r="AY184" s="255" t="s">
        <v>142</v>
      </c>
    </row>
    <row r="185" s="16" customFormat="1">
      <c r="A185" s="16"/>
      <c r="B185" s="278"/>
      <c r="C185" s="279"/>
      <c r="D185" s="228" t="s">
        <v>155</v>
      </c>
      <c r="E185" s="280" t="s">
        <v>46</v>
      </c>
      <c r="F185" s="281" t="s">
        <v>424</v>
      </c>
      <c r="G185" s="279"/>
      <c r="H185" s="282">
        <v>17.099999999999998</v>
      </c>
      <c r="I185" s="283"/>
      <c r="J185" s="279"/>
      <c r="K185" s="279"/>
      <c r="L185" s="284"/>
      <c r="M185" s="285"/>
      <c r="N185" s="286"/>
      <c r="O185" s="286"/>
      <c r="P185" s="286"/>
      <c r="Q185" s="286"/>
      <c r="R185" s="286"/>
      <c r="S185" s="286"/>
      <c r="T185" s="28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8" t="s">
        <v>155</v>
      </c>
      <c r="AU185" s="288" t="s">
        <v>91</v>
      </c>
      <c r="AV185" s="16" t="s">
        <v>100</v>
      </c>
      <c r="AW185" s="16" t="s">
        <v>42</v>
      </c>
      <c r="AX185" s="16" t="s">
        <v>83</v>
      </c>
      <c r="AY185" s="288" t="s">
        <v>142</v>
      </c>
    </row>
    <row r="186" s="15" customFormat="1">
      <c r="A186" s="15"/>
      <c r="B186" s="256"/>
      <c r="C186" s="257"/>
      <c r="D186" s="228" t="s">
        <v>155</v>
      </c>
      <c r="E186" s="258" t="s">
        <v>46</v>
      </c>
      <c r="F186" s="259" t="s">
        <v>176</v>
      </c>
      <c r="G186" s="257"/>
      <c r="H186" s="260">
        <v>253.08799999999999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155</v>
      </c>
      <c r="AU186" s="266" t="s">
        <v>91</v>
      </c>
      <c r="AV186" s="15" t="s">
        <v>149</v>
      </c>
      <c r="AW186" s="15" t="s">
        <v>42</v>
      </c>
      <c r="AX186" s="15" t="s">
        <v>87</v>
      </c>
      <c r="AY186" s="266" t="s">
        <v>142</v>
      </c>
    </row>
    <row r="187" s="2" customFormat="1" ht="33" customHeight="1">
      <c r="A187" s="41"/>
      <c r="B187" s="42"/>
      <c r="C187" s="215" t="s">
        <v>216</v>
      </c>
      <c r="D187" s="215" t="s">
        <v>144</v>
      </c>
      <c r="E187" s="216" t="s">
        <v>876</v>
      </c>
      <c r="F187" s="217" t="s">
        <v>877</v>
      </c>
      <c r="G187" s="218" t="s">
        <v>180</v>
      </c>
      <c r="H187" s="219">
        <v>45.555999999999997</v>
      </c>
      <c r="I187" s="220"/>
      <c r="J187" s="221">
        <f>ROUND(I187*H187,2)</f>
        <v>0</v>
      </c>
      <c r="K187" s="217" t="s">
        <v>148</v>
      </c>
      <c r="L187" s="47"/>
      <c r="M187" s="222" t="s">
        <v>46</v>
      </c>
      <c r="N187" s="223" t="s">
        <v>54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91</v>
      </c>
      <c r="AY187" s="19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87</v>
      </c>
      <c r="BK187" s="227">
        <f>ROUND(I187*H187,2)</f>
        <v>0</v>
      </c>
      <c r="BL187" s="19" t="s">
        <v>149</v>
      </c>
      <c r="BM187" s="226" t="s">
        <v>878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879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151</v>
      </c>
      <c r="AU188" s="19" t="s">
        <v>91</v>
      </c>
    </row>
    <row r="189" s="2" customFormat="1">
      <c r="A189" s="41"/>
      <c r="B189" s="42"/>
      <c r="C189" s="43"/>
      <c r="D189" s="233" t="s">
        <v>153</v>
      </c>
      <c r="E189" s="43"/>
      <c r="F189" s="234" t="s">
        <v>880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153</v>
      </c>
      <c r="AU189" s="19" t="s">
        <v>91</v>
      </c>
    </row>
    <row r="190" s="13" customFormat="1">
      <c r="A190" s="13"/>
      <c r="B190" s="235"/>
      <c r="C190" s="236"/>
      <c r="D190" s="228" t="s">
        <v>155</v>
      </c>
      <c r="E190" s="237" t="s">
        <v>46</v>
      </c>
      <c r="F190" s="238" t="s">
        <v>826</v>
      </c>
      <c r="G190" s="236"/>
      <c r="H190" s="237" t="s">
        <v>46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91</v>
      </c>
      <c r="AV190" s="13" t="s">
        <v>87</v>
      </c>
      <c r="AW190" s="13" t="s">
        <v>42</v>
      </c>
      <c r="AX190" s="13" t="s">
        <v>83</v>
      </c>
      <c r="AY190" s="244" t="s">
        <v>142</v>
      </c>
    </row>
    <row r="191" s="14" customFormat="1">
      <c r="A191" s="14"/>
      <c r="B191" s="245"/>
      <c r="C191" s="246"/>
      <c r="D191" s="228" t="s">
        <v>155</v>
      </c>
      <c r="E191" s="247" t="s">
        <v>46</v>
      </c>
      <c r="F191" s="248" t="s">
        <v>881</v>
      </c>
      <c r="G191" s="246"/>
      <c r="H191" s="249">
        <v>10.295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155</v>
      </c>
      <c r="AU191" s="255" t="s">
        <v>91</v>
      </c>
      <c r="AV191" s="14" t="s">
        <v>91</v>
      </c>
      <c r="AW191" s="14" t="s">
        <v>42</v>
      </c>
      <c r="AX191" s="14" t="s">
        <v>83</v>
      </c>
      <c r="AY191" s="255" t="s">
        <v>142</v>
      </c>
    </row>
    <row r="192" s="14" customFormat="1">
      <c r="A192" s="14"/>
      <c r="B192" s="245"/>
      <c r="C192" s="246"/>
      <c r="D192" s="228" t="s">
        <v>155</v>
      </c>
      <c r="E192" s="247" t="s">
        <v>46</v>
      </c>
      <c r="F192" s="248" t="s">
        <v>882</v>
      </c>
      <c r="G192" s="246"/>
      <c r="H192" s="249">
        <v>9.0169999999999995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155</v>
      </c>
      <c r="AU192" s="255" t="s">
        <v>91</v>
      </c>
      <c r="AV192" s="14" t="s">
        <v>91</v>
      </c>
      <c r="AW192" s="14" t="s">
        <v>42</v>
      </c>
      <c r="AX192" s="14" t="s">
        <v>83</v>
      </c>
      <c r="AY192" s="255" t="s">
        <v>142</v>
      </c>
    </row>
    <row r="193" s="16" customFormat="1">
      <c r="A193" s="16"/>
      <c r="B193" s="278"/>
      <c r="C193" s="279"/>
      <c r="D193" s="228" t="s">
        <v>155</v>
      </c>
      <c r="E193" s="280" t="s">
        <v>46</v>
      </c>
      <c r="F193" s="281" t="s">
        <v>424</v>
      </c>
      <c r="G193" s="279"/>
      <c r="H193" s="282">
        <v>19.311999999999998</v>
      </c>
      <c r="I193" s="283"/>
      <c r="J193" s="279"/>
      <c r="K193" s="279"/>
      <c r="L193" s="284"/>
      <c r="M193" s="285"/>
      <c r="N193" s="286"/>
      <c r="O193" s="286"/>
      <c r="P193" s="286"/>
      <c r="Q193" s="286"/>
      <c r="R193" s="286"/>
      <c r="S193" s="286"/>
      <c r="T193" s="28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8" t="s">
        <v>155</v>
      </c>
      <c r="AU193" s="288" t="s">
        <v>91</v>
      </c>
      <c r="AV193" s="16" t="s">
        <v>100</v>
      </c>
      <c r="AW193" s="16" t="s">
        <v>42</v>
      </c>
      <c r="AX193" s="16" t="s">
        <v>83</v>
      </c>
      <c r="AY193" s="288" t="s">
        <v>142</v>
      </c>
    </row>
    <row r="194" s="13" customFormat="1">
      <c r="A194" s="13"/>
      <c r="B194" s="235"/>
      <c r="C194" s="236"/>
      <c r="D194" s="228" t="s">
        <v>155</v>
      </c>
      <c r="E194" s="237" t="s">
        <v>46</v>
      </c>
      <c r="F194" s="238" t="s">
        <v>840</v>
      </c>
      <c r="G194" s="236"/>
      <c r="H194" s="237" t="s">
        <v>46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155</v>
      </c>
      <c r="AU194" s="244" t="s">
        <v>91</v>
      </c>
      <c r="AV194" s="13" t="s">
        <v>87</v>
      </c>
      <c r="AW194" s="13" t="s">
        <v>42</v>
      </c>
      <c r="AX194" s="13" t="s">
        <v>83</v>
      </c>
      <c r="AY194" s="244" t="s">
        <v>142</v>
      </c>
    </row>
    <row r="195" s="13" customFormat="1">
      <c r="A195" s="13"/>
      <c r="B195" s="235"/>
      <c r="C195" s="236"/>
      <c r="D195" s="228" t="s">
        <v>155</v>
      </c>
      <c r="E195" s="237" t="s">
        <v>46</v>
      </c>
      <c r="F195" s="238" t="s">
        <v>170</v>
      </c>
      <c r="G195" s="236"/>
      <c r="H195" s="237" t="s">
        <v>46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155</v>
      </c>
      <c r="AU195" s="244" t="s">
        <v>91</v>
      </c>
      <c r="AV195" s="13" t="s">
        <v>87</v>
      </c>
      <c r="AW195" s="13" t="s">
        <v>42</v>
      </c>
      <c r="AX195" s="13" t="s">
        <v>83</v>
      </c>
      <c r="AY195" s="244" t="s">
        <v>142</v>
      </c>
    </row>
    <row r="196" s="13" customFormat="1">
      <c r="A196" s="13"/>
      <c r="B196" s="235"/>
      <c r="C196" s="236"/>
      <c r="D196" s="228" t="s">
        <v>155</v>
      </c>
      <c r="E196" s="237" t="s">
        <v>46</v>
      </c>
      <c r="F196" s="238" t="s">
        <v>841</v>
      </c>
      <c r="G196" s="236"/>
      <c r="H196" s="237" t="s">
        <v>46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155</v>
      </c>
      <c r="AU196" s="244" t="s">
        <v>91</v>
      </c>
      <c r="AV196" s="13" t="s">
        <v>87</v>
      </c>
      <c r="AW196" s="13" t="s">
        <v>42</v>
      </c>
      <c r="AX196" s="13" t="s">
        <v>83</v>
      </c>
      <c r="AY196" s="244" t="s">
        <v>142</v>
      </c>
    </row>
    <row r="197" s="14" customFormat="1">
      <c r="A197" s="14"/>
      <c r="B197" s="245"/>
      <c r="C197" s="246"/>
      <c r="D197" s="228" t="s">
        <v>155</v>
      </c>
      <c r="E197" s="247" t="s">
        <v>46</v>
      </c>
      <c r="F197" s="248" t="s">
        <v>883</v>
      </c>
      <c r="G197" s="246"/>
      <c r="H197" s="249">
        <v>11.933999999999999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155</v>
      </c>
      <c r="AU197" s="255" t="s">
        <v>91</v>
      </c>
      <c r="AV197" s="14" t="s">
        <v>91</v>
      </c>
      <c r="AW197" s="14" t="s">
        <v>42</v>
      </c>
      <c r="AX197" s="14" t="s">
        <v>83</v>
      </c>
      <c r="AY197" s="255" t="s">
        <v>142</v>
      </c>
    </row>
    <row r="198" s="13" customFormat="1">
      <c r="A198" s="13"/>
      <c r="B198" s="235"/>
      <c r="C198" s="236"/>
      <c r="D198" s="228" t="s">
        <v>155</v>
      </c>
      <c r="E198" s="237" t="s">
        <v>46</v>
      </c>
      <c r="F198" s="238" t="s">
        <v>173</v>
      </c>
      <c r="G198" s="236"/>
      <c r="H198" s="237" t="s">
        <v>46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155</v>
      </c>
      <c r="AU198" s="244" t="s">
        <v>91</v>
      </c>
      <c r="AV198" s="13" t="s">
        <v>87</v>
      </c>
      <c r="AW198" s="13" t="s">
        <v>42</v>
      </c>
      <c r="AX198" s="13" t="s">
        <v>83</v>
      </c>
      <c r="AY198" s="244" t="s">
        <v>142</v>
      </c>
    </row>
    <row r="199" s="13" customFormat="1">
      <c r="A199" s="13"/>
      <c r="B199" s="235"/>
      <c r="C199" s="236"/>
      <c r="D199" s="228" t="s">
        <v>155</v>
      </c>
      <c r="E199" s="237" t="s">
        <v>46</v>
      </c>
      <c r="F199" s="238" t="s">
        <v>843</v>
      </c>
      <c r="G199" s="236"/>
      <c r="H199" s="237" t="s">
        <v>46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155</v>
      </c>
      <c r="AU199" s="244" t="s">
        <v>91</v>
      </c>
      <c r="AV199" s="13" t="s">
        <v>87</v>
      </c>
      <c r="AW199" s="13" t="s">
        <v>42</v>
      </c>
      <c r="AX199" s="13" t="s">
        <v>83</v>
      </c>
      <c r="AY199" s="244" t="s">
        <v>142</v>
      </c>
    </row>
    <row r="200" s="14" customFormat="1">
      <c r="A200" s="14"/>
      <c r="B200" s="245"/>
      <c r="C200" s="246"/>
      <c r="D200" s="228" t="s">
        <v>155</v>
      </c>
      <c r="E200" s="247" t="s">
        <v>46</v>
      </c>
      <c r="F200" s="248" t="s">
        <v>884</v>
      </c>
      <c r="G200" s="246"/>
      <c r="H200" s="249">
        <v>11.231999999999999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155</v>
      </c>
      <c r="AU200" s="255" t="s">
        <v>91</v>
      </c>
      <c r="AV200" s="14" t="s">
        <v>91</v>
      </c>
      <c r="AW200" s="14" t="s">
        <v>42</v>
      </c>
      <c r="AX200" s="14" t="s">
        <v>83</v>
      </c>
      <c r="AY200" s="255" t="s">
        <v>142</v>
      </c>
    </row>
    <row r="201" s="16" customFormat="1">
      <c r="A201" s="16"/>
      <c r="B201" s="278"/>
      <c r="C201" s="279"/>
      <c r="D201" s="228" t="s">
        <v>155</v>
      </c>
      <c r="E201" s="280" t="s">
        <v>46</v>
      </c>
      <c r="F201" s="281" t="s">
        <v>424</v>
      </c>
      <c r="G201" s="279"/>
      <c r="H201" s="282">
        <v>23.165999999999997</v>
      </c>
      <c r="I201" s="283"/>
      <c r="J201" s="279"/>
      <c r="K201" s="279"/>
      <c r="L201" s="284"/>
      <c r="M201" s="285"/>
      <c r="N201" s="286"/>
      <c r="O201" s="286"/>
      <c r="P201" s="286"/>
      <c r="Q201" s="286"/>
      <c r="R201" s="286"/>
      <c r="S201" s="286"/>
      <c r="T201" s="28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8" t="s">
        <v>155</v>
      </c>
      <c r="AU201" s="288" t="s">
        <v>91</v>
      </c>
      <c r="AV201" s="16" t="s">
        <v>100</v>
      </c>
      <c r="AW201" s="16" t="s">
        <v>42</v>
      </c>
      <c r="AX201" s="16" t="s">
        <v>83</v>
      </c>
      <c r="AY201" s="288" t="s">
        <v>142</v>
      </c>
    </row>
    <row r="202" s="13" customFormat="1">
      <c r="A202" s="13"/>
      <c r="B202" s="235"/>
      <c r="C202" s="236"/>
      <c r="D202" s="228" t="s">
        <v>155</v>
      </c>
      <c r="E202" s="237" t="s">
        <v>46</v>
      </c>
      <c r="F202" s="238" t="s">
        <v>845</v>
      </c>
      <c r="G202" s="236"/>
      <c r="H202" s="237" t="s">
        <v>46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155</v>
      </c>
      <c r="AU202" s="244" t="s">
        <v>91</v>
      </c>
      <c r="AV202" s="13" t="s">
        <v>87</v>
      </c>
      <c r="AW202" s="13" t="s">
        <v>42</v>
      </c>
      <c r="AX202" s="13" t="s">
        <v>83</v>
      </c>
      <c r="AY202" s="244" t="s">
        <v>142</v>
      </c>
    </row>
    <row r="203" s="13" customFormat="1">
      <c r="A203" s="13"/>
      <c r="B203" s="235"/>
      <c r="C203" s="236"/>
      <c r="D203" s="228" t="s">
        <v>155</v>
      </c>
      <c r="E203" s="237" t="s">
        <v>46</v>
      </c>
      <c r="F203" s="238" t="s">
        <v>170</v>
      </c>
      <c r="G203" s="236"/>
      <c r="H203" s="237" t="s">
        <v>46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155</v>
      </c>
      <c r="AU203" s="244" t="s">
        <v>91</v>
      </c>
      <c r="AV203" s="13" t="s">
        <v>87</v>
      </c>
      <c r="AW203" s="13" t="s">
        <v>42</v>
      </c>
      <c r="AX203" s="13" t="s">
        <v>83</v>
      </c>
      <c r="AY203" s="244" t="s">
        <v>142</v>
      </c>
    </row>
    <row r="204" s="13" customFormat="1">
      <c r="A204" s="13"/>
      <c r="B204" s="235"/>
      <c r="C204" s="236"/>
      <c r="D204" s="228" t="s">
        <v>155</v>
      </c>
      <c r="E204" s="237" t="s">
        <v>46</v>
      </c>
      <c r="F204" s="238" t="s">
        <v>171</v>
      </c>
      <c r="G204" s="236"/>
      <c r="H204" s="237" t="s">
        <v>46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155</v>
      </c>
      <c r="AU204" s="244" t="s">
        <v>91</v>
      </c>
      <c r="AV204" s="13" t="s">
        <v>87</v>
      </c>
      <c r="AW204" s="13" t="s">
        <v>42</v>
      </c>
      <c r="AX204" s="13" t="s">
        <v>83</v>
      </c>
      <c r="AY204" s="244" t="s">
        <v>142</v>
      </c>
    </row>
    <row r="205" s="14" customFormat="1">
      <c r="A205" s="14"/>
      <c r="B205" s="245"/>
      <c r="C205" s="246"/>
      <c r="D205" s="228" t="s">
        <v>155</v>
      </c>
      <c r="E205" s="247" t="s">
        <v>46</v>
      </c>
      <c r="F205" s="248" t="s">
        <v>186</v>
      </c>
      <c r="G205" s="246"/>
      <c r="H205" s="249">
        <v>1.361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155</v>
      </c>
      <c r="AU205" s="255" t="s">
        <v>91</v>
      </c>
      <c r="AV205" s="14" t="s">
        <v>91</v>
      </c>
      <c r="AW205" s="14" t="s">
        <v>42</v>
      </c>
      <c r="AX205" s="14" t="s">
        <v>83</v>
      </c>
      <c r="AY205" s="255" t="s">
        <v>142</v>
      </c>
    </row>
    <row r="206" s="13" customFormat="1">
      <c r="A206" s="13"/>
      <c r="B206" s="235"/>
      <c r="C206" s="236"/>
      <c r="D206" s="228" t="s">
        <v>155</v>
      </c>
      <c r="E206" s="237" t="s">
        <v>46</v>
      </c>
      <c r="F206" s="238" t="s">
        <v>173</v>
      </c>
      <c r="G206" s="236"/>
      <c r="H206" s="237" t="s">
        <v>46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155</v>
      </c>
      <c r="AU206" s="244" t="s">
        <v>91</v>
      </c>
      <c r="AV206" s="13" t="s">
        <v>87</v>
      </c>
      <c r="AW206" s="13" t="s">
        <v>42</v>
      </c>
      <c r="AX206" s="13" t="s">
        <v>83</v>
      </c>
      <c r="AY206" s="244" t="s">
        <v>142</v>
      </c>
    </row>
    <row r="207" s="13" customFormat="1">
      <c r="A207" s="13"/>
      <c r="B207" s="235"/>
      <c r="C207" s="236"/>
      <c r="D207" s="228" t="s">
        <v>155</v>
      </c>
      <c r="E207" s="237" t="s">
        <v>46</v>
      </c>
      <c r="F207" s="238" t="s">
        <v>174</v>
      </c>
      <c r="G207" s="236"/>
      <c r="H207" s="237" t="s">
        <v>46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155</v>
      </c>
      <c r="AU207" s="244" t="s">
        <v>91</v>
      </c>
      <c r="AV207" s="13" t="s">
        <v>87</v>
      </c>
      <c r="AW207" s="13" t="s">
        <v>42</v>
      </c>
      <c r="AX207" s="13" t="s">
        <v>83</v>
      </c>
      <c r="AY207" s="244" t="s">
        <v>142</v>
      </c>
    </row>
    <row r="208" s="14" customFormat="1">
      <c r="A208" s="14"/>
      <c r="B208" s="245"/>
      <c r="C208" s="246"/>
      <c r="D208" s="228" t="s">
        <v>155</v>
      </c>
      <c r="E208" s="247" t="s">
        <v>46</v>
      </c>
      <c r="F208" s="248" t="s">
        <v>187</v>
      </c>
      <c r="G208" s="246"/>
      <c r="H208" s="249">
        <v>1.7170000000000001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155</v>
      </c>
      <c r="AU208" s="255" t="s">
        <v>91</v>
      </c>
      <c r="AV208" s="14" t="s">
        <v>91</v>
      </c>
      <c r="AW208" s="14" t="s">
        <v>42</v>
      </c>
      <c r="AX208" s="14" t="s">
        <v>83</v>
      </c>
      <c r="AY208" s="255" t="s">
        <v>142</v>
      </c>
    </row>
    <row r="209" s="16" customFormat="1">
      <c r="A209" s="16"/>
      <c r="B209" s="278"/>
      <c r="C209" s="279"/>
      <c r="D209" s="228" t="s">
        <v>155</v>
      </c>
      <c r="E209" s="280" t="s">
        <v>46</v>
      </c>
      <c r="F209" s="281" t="s">
        <v>424</v>
      </c>
      <c r="G209" s="279"/>
      <c r="H209" s="282">
        <v>3.0780000000000003</v>
      </c>
      <c r="I209" s="283"/>
      <c r="J209" s="279"/>
      <c r="K209" s="279"/>
      <c r="L209" s="284"/>
      <c r="M209" s="285"/>
      <c r="N209" s="286"/>
      <c r="O209" s="286"/>
      <c r="P209" s="286"/>
      <c r="Q209" s="286"/>
      <c r="R209" s="286"/>
      <c r="S209" s="286"/>
      <c r="T209" s="28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8" t="s">
        <v>155</v>
      </c>
      <c r="AU209" s="288" t="s">
        <v>91</v>
      </c>
      <c r="AV209" s="16" t="s">
        <v>100</v>
      </c>
      <c r="AW209" s="16" t="s">
        <v>42</v>
      </c>
      <c r="AX209" s="16" t="s">
        <v>83</v>
      </c>
      <c r="AY209" s="288" t="s">
        <v>142</v>
      </c>
    </row>
    <row r="210" s="15" customFormat="1">
      <c r="A210" s="15"/>
      <c r="B210" s="256"/>
      <c r="C210" s="257"/>
      <c r="D210" s="228" t="s">
        <v>155</v>
      </c>
      <c r="E210" s="258" t="s">
        <v>46</v>
      </c>
      <c r="F210" s="259" t="s">
        <v>176</v>
      </c>
      <c r="G210" s="257"/>
      <c r="H210" s="260">
        <v>45.55599999999999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155</v>
      </c>
      <c r="AU210" s="266" t="s">
        <v>91</v>
      </c>
      <c r="AV210" s="15" t="s">
        <v>149</v>
      </c>
      <c r="AW210" s="15" t="s">
        <v>42</v>
      </c>
      <c r="AX210" s="15" t="s">
        <v>87</v>
      </c>
      <c r="AY210" s="266" t="s">
        <v>142</v>
      </c>
    </row>
    <row r="211" s="2" customFormat="1" ht="16.5" customHeight="1">
      <c r="A211" s="41"/>
      <c r="B211" s="42"/>
      <c r="C211" s="215" t="s">
        <v>227</v>
      </c>
      <c r="D211" s="215" t="s">
        <v>144</v>
      </c>
      <c r="E211" s="216" t="s">
        <v>885</v>
      </c>
      <c r="F211" s="217" t="s">
        <v>886</v>
      </c>
      <c r="G211" s="218" t="s">
        <v>147</v>
      </c>
      <c r="H211" s="219">
        <v>28.393999999999998</v>
      </c>
      <c r="I211" s="220"/>
      <c r="J211" s="221">
        <f>ROUND(I211*H211,2)</f>
        <v>0</v>
      </c>
      <c r="K211" s="217" t="s">
        <v>148</v>
      </c>
      <c r="L211" s="47"/>
      <c r="M211" s="222" t="s">
        <v>46</v>
      </c>
      <c r="N211" s="223" t="s">
        <v>54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91</v>
      </c>
      <c r="AY211" s="19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87</v>
      </c>
      <c r="BK211" s="227">
        <f>ROUND(I211*H211,2)</f>
        <v>0</v>
      </c>
      <c r="BL211" s="19" t="s">
        <v>149</v>
      </c>
      <c r="BM211" s="226" t="s">
        <v>887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888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151</v>
      </c>
      <c r="AU212" s="19" t="s">
        <v>91</v>
      </c>
    </row>
    <row r="213" s="2" customFormat="1">
      <c r="A213" s="41"/>
      <c r="B213" s="42"/>
      <c r="C213" s="43"/>
      <c r="D213" s="233" t="s">
        <v>153</v>
      </c>
      <c r="E213" s="43"/>
      <c r="F213" s="234" t="s">
        <v>889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153</v>
      </c>
      <c r="AU213" s="19" t="s">
        <v>91</v>
      </c>
    </row>
    <row r="214" s="14" customFormat="1">
      <c r="A214" s="14"/>
      <c r="B214" s="245"/>
      <c r="C214" s="246"/>
      <c r="D214" s="228" t="s">
        <v>155</v>
      </c>
      <c r="E214" s="247" t="s">
        <v>46</v>
      </c>
      <c r="F214" s="248" t="s">
        <v>857</v>
      </c>
      <c r="G214" s="246"/>
      <c r="H214" s="249">
        <v>3.085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155</v>
      </c>
      <c r="AU214" s="255" t="s">
        <v>91</v>
      </c>
      <c r="AV214" s="14" t="s">
        <v>91</v>
      </c>
      <c r="AW214" s="14" t="s">
        <v>42</v>
      </c>
      <c r="AX214" s="14" t="s">
        <v>83</v>
      </c>
      <c r="AY214" s="255" t="s">
        <v>142</v>
      </c>
    </row>
    <row r="215" s="16" customFormat="1">
      <c r="A215" s="16"/>
      <c r="B215" s="278"/>
      <c r="C215" s="279"/>
      <c r="D215" s="228" t="s">
        <v>155</v>
      </c>
      <c r="E215" s="280" t="s">
        <v>46</v>
      </c>
      <c r="F215" s="281" t="s">
        <v>424</v>
      </c>
      <c r="G215" s="279"/>
      <c r="H215" s="282">
        <v>3.085</v>
      </c>
      <c r="I215" s="283"/>
      <c r="J215" s="279"/>
      <c r="K215" s="279"/>
      <c r="L215" s="284"/>
      <c r="M215" s="285"/>
      <c r="N215" s="286"/>
      <c r="O215" s="286"/>
      <c r="P215" s="286"/>
      <c r="Q215" s="286"/>
      <c r="R215" s="286"/>
      <c r="S215" s="286"/>
      <c r="T215" s="28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8" t="s">
        <v>155</v>
      </c>
      <c r="AU215" s="288" t="s">
        <v>91</v>
      </c>
      <c r="AV215" s="16" t="s">
        <v>100</v>
      </c>
      <c r="AW215" s="16" t="s">
        <v>42</v>
      </c>
      <c r="AX215" s="16" t="s">
        <v>83</v>
      </c>
      <c r="AY215" s="288" t="s">
        <v>142</v>
      </c>
    </row>
    <row r="216" s="13" customFormat="1">
      <c r="A216" s="13"/>
      <c r="B216" s="235"/>
      <c r="C216" s="236"/>
      <c r="D216" s="228" t="s">
        <v>155</v>
      </c>
      <c r="E216" s="237" t="s">
        <v>46</v>
      </c>
      <c r="F216" s="238" t="s">
        <v>826</v>
      </c>
      <c r="G216" s="236"/>
      <c r="H216" s="237" t="s">
        <v>46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155</v>
      </c>
      <c r="AU216" s="244" t="s">
        <v>91</v>
      </c>
      <c r="AV216" s="13" t="s">
        <v>87</v>
      </c>
      <c r="AW216" s="13" t="s">
        <v>42</v>
      </c>
      <c r="AX216" s="13" t="s">
        <v>83</v>
      </c>
      <c r="AY216" s="244" t="s">
        <v>142</v>
      </c>
    </row>
    <row r="217" s="14" customFormat="1">
      <c r="A217" s="14"/>
      <c r="B217" s="245"/>
      <c r="C217" s="246"/>
      <c r="D217" s="228" t="s">
        <v>155</v>
      </c>
      <c r="E217" s="247" t="s">
        <v>46</v>
      </c>
      <c r="F217" s="248" t="s">
        <v>863</v>
      </c>
      <c r="G217" s="246"/>
      <c r="H217" s="249">
        <v>5.7199999999999998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155</v>
      </c>
      <c r="AU217" s="255" t="s">
        <v>91</v>
      </c>
      <c r="AV217" s="14" t="s">
        <v>91</v>
      </c>
      <c r="AW217" s="14" t="s">
        <v>42</v>
      </c>
      <c r="AX217" s="14" t="s">
        <v>83</v>
      </c>
      <c r="AY217" s="255" t="s">
        <v>142</v>
      </c>
    </row>
    <row r="218" s="14" customFormat="1">
      <c r="A218" s="14"/>
      <c r="B218" s="245"/>
      <c r="C218" s="246"/>
      <c r="D218" s="228" t="s">
        <v>155</v>
      </c>
      <c r="E218" s="247" t="s">
        <v>46</v>
      </c>
      <c r="F218" s="248" t="s">
        <v>864</v>
      </c>
      <c r="G218" s="246"/>
      <c r="H218" s="249">
        <v>5.0090000000000003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155</v>
      </c>
      <c r="AU218" s="255" t="s">
        <v>91</v>
      </c>
      <c r="AV218" s="14" t="s">
        <v>91</v>
      </c>
      <c r="AW218" s="14" t="s">
        <v>42</v>
      </c>
      <c r="AX218" s="14" t="s">
        <v>83</v>
      </c>
      <c r="AY218" s="255" t="s">
        <v>142</v>
      </c>
    </row>
    <row r="219" s="16" customFormat="1">
      <c r="A219" s="16"/>
      <c r="B219" s="278"/>
      <c r="C219" s="279"/>
      <c r="D219" s="228" t="s">
        <v>155</v>
      </c>
      <c r="E219" s="280" t="s">
        <v>46</v>
      </c>
      <c r="F219" s="281" t="s">
        <v>424</v>
      </c>
      <c r="G219" s="279"/>
      <c r="H219" s="282">
        <v>10.728999999999999</v>
      </c>
      <c r="I219" s="283"/>
      <c r="J219" s="279"/>
      <c r="K219" s="279"/>
      <c r="L219" s="284"/>
      <c r="M219" s="285"/>
      <c r="N219" s="286"/>
      <c r="O219" s="286"/>
      <c r="P219" s="286"/>
      <c r="Q219" s="286"/>
      <c r="R219" s="286"/>
      <c r="S219" s="286"/>
      <c r="T219" s="287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8" t="s">
        <v>155</v>
      </c>
      <c r="AU219" s="288" t="s">
        <v>91</v>
      </c>
      <c r="AV219" s="16" t="s">
        <v>100</v>
      </c>
      <c r="AW219" s="16" t="s">
        <v>42</v>
      </c>
      <c r="AX219" s="16" t="s">
        <v>83</v>
      </c>
      <c r="AY219" s="288" t="s">
        <v>142</v>
      </c>
    </row>
    <row r="220" s="13" customFormat="1">
      <c r="A220" s="13"/>
      <c r="B220" s="235"/>
      <c r="C220" s="236"/>
      <c r="D220" s="228" t="s">
        <v>155</v>
      </c>
      <c r="E220" s="237" t="s">
        <v>46</v>
      </c>
      <c r="F220" s="238" t="s">
        <v>840</v>
      </c>
      <c r="G220" s="236"/>
      <c r="H220" s="237" t="s">
        <v>46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155</v>
      </c>
      <c r="AU220" s="244" t="s">
        <v>91</v>
      </c>
      <c r="AV220" s="13" t="s">
        <v>87</v>
      </c>
      <c r="AW220" s="13" t="s">
        <v>42</v>
      </c>
      <c r="AX220" s="13" t="s">
        <v>83</v>
      </c>
      <c r="AY220" s="244" t="s">
        <v>142</v>
      </c>
    </row>
    <row r="221" s="13" customFormat="1">
      <c r="A221" s="13"/>
      <c r="B221" s="235"/>
      <c r="C221" s="236"/>
      <c r="D221" s="228" t="s">
        <v>155</v>
      </c>
      <c r="E221" s="237" t="s">
        <v>46</v>
      </c>
      <c r="F221" s="238" t="s">
        <v>170</v>
      </c>
      <c r="G221" s="236"/>
      <c r="H221" s="237" t="s">
        <v>46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91</v>
      </c>
      <c r="AV221" s="13" t="s">
        <v>87</v>
      </c>
      <c r="AW221" s="13" t="s">
        <v>42</v>
      </c>
      <c r="AX221" s="13" t="s">
        <v>83</v>
      </c>
      <c r="AY221" s="244" t="s">
        <v>142</v>
      </c>
    </row>
    <row r="222" s="13" customFormat="1">
      <c r="A222" s="13"/>
      <c r="B222" s="235"/>
      <c r="C222" s="236"/>
      <c r="D222" s="228" t="s">
        <v>155</v>
      </c>
      <c r="E222" s="237" t="s">
        <v>46</v>
      </c>
      <c r="F222" s="238" t="s">
        <v>841</v>
      </c>
      <c r="G222" s="236"/>
      <c r="H222" s="237" t="s">
        <v>46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155</v>
      </c>
      <c r="AU222" s="244" t="s">
        <v>91</v>
      </c>
      <c r="AV222" s="13" t="s">
        <v>87</v>
      </c>
      <c r="AW222" s="13" t="s">
        <v>42</v>
      </c>
      <c r="AX222" s="13" t="s">
        <v>83</v>
      </c>
      <c r="AY222" s="244" t="s">
        <v>142</v>
      </c>
    </row>
    <row r="223" s="14" customFormat="1">
      <c r="A223" s="14"/>
      <c r="B223" s="245"/>
      <c r="C223" s="246"/>
      <c r="D223" s="228" t="s">
        <v>155</v>
      </c>
      <c r="E223" s="247" t="s">
        <v>46</v>
      </c>
      <c r="F223" s="248" t="s">
        <v>842</v>
      </c>
      <c r="G223" s="246"/>
      <c r="H223" s="249">
        <v>6.6299999999999999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155</v>
      </c>
      <c r="AU223" s="255" t="s">
        <v>91</v>
      </c>
      <c r="AV223" s="14" t="s">
        <v>91</v>
      </c>
      <c r="AW223" s="14" t="s">
        <v>42</v>
      </c>
      <c r="AX223" s="14" t="s">
        <v>83</v>
      </c>
      <c r="AY223" s="255" t="s">
        <v>142</v>
      </c>
    </row>
    <row r="224" s="13" customFormat="1">
      <c r="A224" s="13"/>
      <c r="B224" s="235"/>
      <c r="C224" s="236"/>
      <c r="D224" s="228" t="s">
        <v>155</v>
      </c>
      <c r="E224" s="237" t="s">
        <v>46</v>
      </c>
      <c r="F224" s="238" t="s">
        <v>173</v>
      </c>
      <c r="G224" s="236"/>
      <c r="H224" s="237" t="s">
        <v>46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155</v>
      </c>
      <c r="AU224" s="244" t="s">
        <v>91</v>
      </c>
      <c r="AV224" s="13" t="s">
        <v>87</v>
      </c>
      <c r="AW224" s="13" t="s">
        <v>42</v>
      </c>
      <c r="AX224" s="13" t="s">
        <v>83</v>
      </c>
      <c r="AY224" s="244" t="s">
        <v>142</v>
      </c>
    </row>
    <row r="225" s="13" customFormat="1">
      <c r="A225" s="13"/>
      <c r="B225" s="235"/>
      <c r="C225" s="236"/>
      <c r="D225" s="228" t="s">
        <v>155</v>
      </c>
      <c r="E225" s="237" t="s">
        <v>46</v>
      </c>
      <c r="F225" s="238" t="s">
        <v>843</v>
      </c>
      <c r="G225" s="236"/>
      <c r="H225" s="237" t="s">
        <v>46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155</v>
      </c>
      <c r="AU225" s="244" t="s">
        <v>91</v>
      </c>
      <c r="AV225" s="13" t="s">
        <v>87</v>
      </c>
      <c r="AW225" s="13" t="s">
        <v>42</v>
      </c>
      <c r="AX225" s="13" t="s">
        <v>83</v>
      </c>
      <c r="AY225" s="244" t="s">
        <v>142</v>
      </c>
    </row>
    <row r="226" s="14" customFormat="1">
      <c r="A226" s="14"/>
      <c r="B226" s="245"/>
      <c r="C226" s="246"/>
      <c r="D226" s="228" t="s">
        <v>155</v>
      </c>
      <c r="E226" s="247" t="s">
        <v>46</v>
      </c>
      <c r="F226" s="248" t="s">
        <v>844</v>
      </c>
      <c r="G226" s="246"/>
      <c r="H226" s="249">
        <v>6.2400000000000002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155</v>
      </c>
      <c r="AU226" s="255" t="s">
        <v>91</v>
      </c>
      <c r="AV226" s="14" t="s">
        <v>91</v>
      </c>
      <c r="AW226" s="14" t="s">
        <v>42</v>
      </c>
      <c r="AX226" s="14" t="s">
        <v>83</v>
      </c>
      <c r="AY226" s="255" t="s">
        <v>142</v>
      </c>
    </row>
    <row r="227" s="16" customFormat="1">
      <c r="A227" s="16"/>
      <c r="B227" s="278"/>
      <c r="C227" s="279"/>
      <c r="D227" s="228" t="s">
        <v>155</v>
      </c>
      <c r="E227" s="280" t="s">
        <v>46</v>
      </c>
      <c r="F227" s="281" t="s">
        <v>424</v>
      </c>
      <c r="G227" s="279"/>
      <c r="H227" s="282">
        <v>12.870000000000001</v>
      </c>
      <c r="I227" s="283"/>
      <c r="J227" s="279"/>
      <c r="K227" s="279"/>
      <c r="L227" s="284"/>
      <c r="M227" s="285"/>
      <c r="N227" s="286"/>
      <c r="O227" s="286"/>
      <c r="P227" s="286"/>
      <c r="Q227" s="286"/>
      <c r="R227" s="286"/>
      <c r="S227" s="286"/>
      <c r="T227" s="287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8" t="s">
        <v>155</v>
      </c>
      <c r="AU227" s="288" t="s">
        <v>91</v>
      </c>
      <c r="AV227" s="16" t="s">
        <v>100</v>
      </c>
      <c r="AW227" s="16" t="s">
        <v>42</v>
      </c>
      <c r="AX227" s="16" t="s">
        <v>83</v>
      </c>
      <c r="AY227" s="288" t="s">
        <v>142</v>
      </c>
    </row>
    <row r="228" s="13" customFormat="1">
      <c r="A228" s="13"/>
      <c r="B228" s="235"/>
      <c r="C228" s="236"/>
      <c r="D228" s="228" t="s">
        <v>155</v>
      </c>
      <c r="E228" s="237" t="s">
        <v>46</v>
      </c>
      <c r="F228" s="238" t="s">
        <v>845</v>
      </c>
      <c r="G228" s="236"/>
      <c r="H228" s="237" t="s">
        <v>46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155</v>
      </c>
      <c r="AU228" s="244" t="s">
        <v>91</v>
      </c>
      <c r="AV228" s="13" t="s">
        <v>87</v>
      </c>
      <c r="AW228" s="13" t="s">
        <v>42</v>
      </c>
      <c r="AX228" s="13" t="s">
        <v>83</v>
      </c>
      <c r="AY228" s="244" t="s">
        <v>142</v>
      </c>
    </row>
    <row r="229" s="13" customFormat="1">
      <c r="A229" s="13"/>
      <c r="B229" s="235"/>
      <c r="C229" s="236"/>
      <c r="D229" s="228" t="s">
        <v>155</v>
      </c>
      <c r="E229" s="237" t="s">
        <v>46</v>
      </c>
      <c r="F229" s="238" t="s">
        <v>170</v>
      </c>
      <c r="G229" s="236"/>
      <c r="H229" s="237" t="s">
        <v>46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155</v>
      </c>
      <c r="AU229" s="244" t="s">
        <v>91</v>
      </c>
      <c r="AV229" s="13" t="s">
        <v>87</v>
      </c>
      <c r="AW229" s="13" t="s">
        <v>42</v>
      </c>
      <c r="AX229" s="13" t="s">
        <v>83</v>
      </c>
      <c r="AY229" s="244" t="s">
        <v>142</v>
      </c>
    </row>
    <row r="230" s="13" customFormat="1">
      <c r="A230" s="13"/>
      <c r="B230" s="235"/>
      <c r="C230" s="236"/>
      <c r="D230" s="228" t="s">
        <v>155</v>
      </c>
      <c r="E230" s="237" t="s">
        <v>46</v>
      </c>
      <c r="F230" s="238" t="s">
        <v>171</v>
      </c>
      <c r="G230" s="236"/>
      <c r="H230" s="237" t="s">
        <v>46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155</v>
      </c>
      <c r="AU230" s="244" t="s">
        <v>91</v>
      </c>
      <c r="AV230" s="13" t="s">
        <v>87</v>
      </c>
      <c r="AW230" s="13" t="s">
        <v>42</v>
      </c>
      <c r="AX230" s="13" t="s">
        <v>83</v>
      </c>
      <c r="AY230" s="244" t="s">
        <v>142</v>
      </c>
    </row>
    <row r="231" s="14" customFormat="1">
      <c r="A231" s="14"/>
      <c r="B231" s="245"/>
      <c r="C231" s="246"/>
      <c r="D231" s="228" t="s">
        <v>155</v>
      </c>
      <c r="E231" s="247" t="s">
        <v>46</v>
      </c>
      <c r="F231" s="248" t="s">
        <v>172</v>
      </c>
      <c r="G231" s="246"/>
      <c r="H231" s="249">
        <v>0.75600000000000001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155</v>
      </c>
      <c r="AU231" s="255" t="s">
        <v>91</v>
      </c>
      <c r="AV231" s="14" t="s">
        <v>91</v>
      </c>
      <c r="AW231" s="14" t="s">
        <v>42</v>
      </c>
      <c r="AX231" s="14" t="s">
        <v>83</v>
      </c>
      <c r="AY231" s="255" t="s">
        <v>142</v>
      </c>
    </row>
    <row r="232" s="13" customFormat="1">
      <c r="A232" s="13"/>
      <c r="B232" s="235"/>
      <c r="C232" s="236"/>
      <c r="D232" s="228" t="s">
        <v>155</v>
      </c>
      <c r="E232" s="237" t="s">
        <v>46</v>
      </c>
      <c r="F232" s="238" t="s">
        <v>173</v>
      </c>
      <c r="G232" s="236"/>
      <c r="H232" s="237" t="s">
        <v>46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155</v>
      </c>
      <c r="AU232" s="244" t="s">
        <v>91</v>
      </c>
      <c r="AV232" s="13" t="s">
        <v>87</v>
      </c>
      <c r="AW232" s="13" t="s">
        <v>42</v>
      </c>
      <c r="AX232" s="13" t="s">
        <v>83</v>
      </c>
      <c r="AY232" s="244" t="s">
        <v>142</v>
      </c>
    </row>
    <row r="233" s="13" customFormat="1">
      <c r="A233" s="13"/>
      <c r="B233" s="235"/>
      <c r="C233" s="236"/>
      <c r="D233" s="228" t="s">
        <v>155</v>
      </c>
      <c r="E233" s="237" t="s">
        <v>46</v>
      </c>
      <c r="F233" s="238" t="s">
        <v>174</v>
      </c>
      <c r="G233" s="236"/>
      <c r="H233" s="237" t="s">
        <v>46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155</v>
      </c>
      <c r="AU233" s="244" t="s">
        <v>91</v>
      </c>
      <c r="AV233" s="13" t="s">
        <v>87</v>
      </c>
      <c r="AW233" s="13" t="s">
        <v>42</v>
      </c>
      <c r="AX233" s="13" t="s">
        <v>83</v>
      </c>
      <c r="AY233" s="244" t="s">
        <v>142</v>
      </c>
    </row>
    <row r="234" s="14" customFormat="1">
      <c r="A234" s="14"/>
      <c r="B234" s="245"/>
      <c r="C234" s="246"/>
      <c r="D234" s="228" t="s">
        <v>155</v>
      </c>
      <c r="E234" s="247" t="s">
        <v>46</v>
      </c>
      <c r="F234" s="248" t="s">
        <v>175</v>
      </c>
      <c r="G234" s="246"/>
      <c r="H234" s="249">
        <v>0.95399999999999996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155</v>
      </c>
      <c r="AU234" s="255" t="s">
        <v>91</v>
      </c>
      <c r="AV234" s="14" t="s">
        <v>91</v>
      </c>
      <c r="AW234" s="14" t="s">
        <v>42</v>
      </c>
      <c r="AX234" s="14" t="s">
        <v>83</v>
      </c>
      <c r="AY234" s="255" t="s">
        <v>142</v>
      </c>
    </row>
    <row r="235" s="16" customFormat="1">
      <c r="A235" s="16"/>
      <c r="B235" s="278"/>
      <c r="C235" s="279"/>
      <c r="D235" s="228" t="s">
        <v>155</v>
      </c>
      <c r="E235" s="280" t="s">
        <v>46</v>
      </c>
      <c r="F235" s="281" t="s">
        <v>424</v>
      </c>
      <c r="G235" s="279"/>
      <c r="H235" s="282">
        <v>1.71</v>
      </c>
      <c r="I235" s="283"/>
      <c r="J235" s="279"/>
      <c r="K235" s="279"/>
      <c r="L235" s="284"/>
      <c r="M235" s="285"/>
      <c r="N235" s="286"/>
      <c r="O235" s="286"/>
      <c r="P235" s="286"/>
      <c r="Q235" s="286"/>
      <c r="R235" s="286"/>
      <c r="S235" s="286"/>
      <c r="T235" s="28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8" t="s">
        <v>155</v>
      </c>
      <c r="AU235" s="288" t="s">
        <v>91</v>
      </c>
      <c r="AV235" s="16" t="s">
        <v>100</v>
      </c>
      <c r="AW235" s="16" t="s">
        <v>42</v>
      </c>
      <c r="AX235" s="16" t="s">
        <v>83</v>
      </c>
      <c r="AY235" s="288" t="s">
        <v>142</v>
      </c>
    </row>
    <row r="236" s="15" customFormat="1">
      <c r="A236" s="15"/>
      <c r="B236" s="256"/>
      <c r="C236" s="257"/>
      <c r="D236" s="228" t="s">
        <v>155</v>
      </c>
      <c r="E236" s="258" t="s">
        <v>46</v>
      </c>
      <c r="F236" s="259" t="s">
        <v>176</v>
      </c>
      <c r="G236" s="257"/>
      <c r="H236" s="260">
        <v>28.393999999999998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155</v>
      </c>
      <c r="AU236" s="266" t="s">
        <v>91</v>
      </c>
      <c r="AV236" s="15" t="s">
        <v>149</v>
      </c>
      <c r="AW236" s="15" t="s">
        <v>42</v>
      </c>
      <c r="AX236" s="15" t="s">
        <v>87</v>
      </c>
      <c r="AY236" s="266" t="s">
        <v>142</v>
      </c>
    </row>
    <row r="237" s="12" customFormat="1" ht="22.8" customHeight="1">
      <c r="A237" s="12"/>
      <c r="B237" s="199"/>
      <c r="C237" s="200"/>
      <c r="D237" s="201" t="s">
        <v>82</v>
      </c>
      <c r="E237" s="213" t="s">
        <v>100</v>
      </c>
      <c r="F237" s="213" t="s">
        <v>252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SUM(P238:P255)</f>
        <v>0</v>
      </c>
      <c r="Q237" s="207"/>
      <c r="R237" s="208">
        <f>SUM(R238:R255)</f>
        <v>0.18989999999999999</v>
      </c>
      <c r="S237" s="207"/>
      <c r="T237" s="209">
        <f>SUM(T238:T255)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87</v>
      </c>
      <c r="AT237" s="211" t="s">
        <v>82</v>
      </c>
      <c r="AU237" s="211" t="s">
        <v>87</v>
      </c>
      <c r="AY237" s="210" t="s">
        <v>142</v>
      </c>
      <c r="BK237" s="212">
        <f>SUM(BK238:BK255)</f>
        <v>0</v>
      </c>
    </row>
    <row r="238" s="2" customFormat="1" ht="24.15" customHeight="1">
      <c r="A238" s="41"/>
      <c r="B238" s="42"/>
      <c r="C238" s="215" t="s">
        <v>233</v>
      </c>
      <c r="D238" s="215" t="s">
        <v>144</v>
      </c>
      <c r="E238" s="216" t="s">
        <v>890</v>
      </c>
      <c r="F238" s="217" t="s">
        <v>891</v>
      </c>
      <c r="G238" s="218" t="s">
        <v>706</v>
      </c>
      <c r="H238" s="219">
        <v>10</v>
      </c>
      <c r="I238" s="220"/>
      <c r="J238" s="221">
        <f>ROUND(I238*H238,2)</f>
        <v>0</v>
      </c>
      <c r="K238" s="217" t="s">
        <v>892</v>
      </c>
      <c r="L238" s="47"/>
      <c r="M238" s="222" t="s">
        <v>46</v>
      </c>
      <c r="N238" s="223" t="s">
        <v>54</v>
      </c>
      <c r="O238" s="87"/>
      <c r="P238" s="224">
        <f>O238*H238</f>
        <v>0</v>
      </c>
      <c r="Q238" s="224">
        <v>0.018839999999999999</v>
      </c>
      <c r="R238" s="224">
        <f>Q238*H238</f>
        <v>0.18839999999999998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91</v>
      </c>
      <c r="AY238" s="19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87</v>
      </c>
      <c r="BK238" s="227">
        <f>ROUND(I238*H238,2)</f>
        <v>0</v>
      </c>
      <c r="BL238" s="19" t="s">
        <v>149</v>
      </c>
      <c r="BM238" s="226" t="s">
        <v>893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894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151</v>
      </c>
      <c r="AU239" s="19" t="s">
        <v>91</v>
      </c>
    </row>
    <row r="240" s="2" customFormat="1">
      <c r="A240" s="41"/>
      <c r="B240" s="42"/>
      <c r="C240" s="43"/>
      <c r="D240" s="233" t="s">
        <v>153</v>
      </c>
      <c r="E240" s="43"/>
      <c r="F240" s="234" t="s">
        <v>895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153</v>
      </c>
      <c r="AU240" s="19" t="s">
        <v>91</v>
      </c>
    </row>
    <row r="241" s="13" customFormat="1">
      <c r="A241" s="13"/>
      <c r="B241" s="235"/>
      <c r="C241" s="236"/>
      <c r="D241" s="228" t="s">
        <v>155</v>
      </c>
      <c r="E241" s="237" t="s">
        <v>46</v>
      </c>
      <c r="F241" s="238" t="s">
        <v>896</v>
      </c>
      <c r="G241" s="236"/>
      <c r="H241" s="237" t="s">
        <v>46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155</v>
      </c>
      <c r="AU241" s="244" t="s">
        <v>91</v>
      </c>
      <c r="AV241" s="13" t="s">
        <v>87</v>
      </c>
      <c r="AW241" s="13" t="s">
        <v>42</v>
      </c>
      <c r="AX241" s="13" t="s">
        <v>83</v>
      </c>
      <c r="AY241" s="244" t="s">
        <v>142</v>
      </c>
    </row>
    <row r="242" s="13" customFormat="1">
      <c r="A242" s="13"/>
      <c r="B242" s="235"/>
      <c r="C242" s="236"/>
      <c r="D242" s="228" t="s">
        <v>155</v>
      </c>
      <c r="E242" s="237" t="s">
        <v>46</v>
      </c>
      <c r="F242" s="238" t="s">
        <v>897</v>
      </c>
      <c r="G242" s="236"/>
      <c r="H242" s="237" t="s">
        <v>46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155</v>
      </c>
      <c r="AU242" s="244" t="s">
        <v>91</v>
      </c>
      <c r="AV242" s="13" t="s">
        <v>87</v>
      </c>
      <c r="AW242" s="13" t="s">
        <v>42</v>
      </c>
      <c r="AX242" s="13" t="s">
        <v>83</v>
      </c>
      <c r="AY242" s="244" t="s">
        <v>142</v>
      </c>
    </row>
    <row r="243" s="14" customFormat="1">
      <c r="A243" s="14"/>
      <c r="B243" s="245"/>
      <c r="C243" s="246"/>
      <c r="D243" s="228" t="s">
        <v>155</v>
      </c>
      <c r="E243" s="247" t="s">
        <v>46</v>
      </c>
      <c r="F243" s="248" t="s">
        <v>898</v>
      </c>
      <c r="G243" s="246"/>
      <c r="H243" s="249">
        <v>10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155</v>
      </c>
      <c r="AU243" s="255" t="s">
        <v>91</v>
      </c>
      <c r="AV243" s="14" t="s">
        <v>91</v>
      </c>
      <c r="AW243" s="14" t="s">
        <v>42</v>
      </c>
      <c r="AX243" s="14" t="s">
        <v>87</v>
      </c>
      <c r="AY243" s="255" t="s">
        <v>142</v>
      </c>
    </row>
    <row r="244" s="2" customFormat="1" ht="24.15" customHeight="1">
      <c r="A244" s="41"/>
      <c r="B244" s="42"/>
      <c r="C244" s="215" t="s">
        <v>242</v>
      </c>
      <c r="D244" s="215" t="s">
        <v>144</v>
      </c>
      <c r="E244" s="216" t="s">
        <v>899</v>
      </c>
      <c r="F244" s="217" t="s">
        <v>900</v>
      </c>
      <c r="G244" s="218" t="s">
        <v>706</v>
      </c>
      <c r="H244" s="219">
        <v>10</v>
      </c>
      <c r="I244" s="220"/>
      <c r="J244" s="221">
        <f>ROUND(I244*H244,2)</f>
        <v>0</v>
      </c>
      <c r="K244" s="217" t="s">
        <v>892</v>
      </c>
      <c r="L244" s="47"/>
      <c r="M244" s="222" t="s">
        <v>46</v>
      </c>
      <c r="N244" s="223" t="s">
        <v>54</v>
      </c>
      <c r="O244" s="87"/>
      <c r="P244" s="224">
        <f>O244*H244</f>
        <v>0</v>
      </c>
      <c r="Q244" s="224">
        <v>0.00014999999999999999</v>
      </c>
      <c r="R244" s="224">
        <f>Q244*H244</f>
        <v>0.0014999999999999998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91</v>
      </c>
      <c r="AY244" s="19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87</v>
      </c>
      <c r="BK244" s="227">
        <f>ROUND(I244*H244,2)</f>
        <v>0</v>
      </c>
      <c r="BL244" s="19" t="s">
        <v>149</v>
      </c>
      <c r="BM244" s="226" t="s">
        <v>901</v>
      </c>
    </row>
    <row r="245" s="2" customFormat="1">
      <c r="A245" s="41"/>
      <c r="B245" s="42"/>
      <c r="C245" s="43"/>
      <c r="D245" s="228" t="s">
        <v>151</v>
      </c>
      <c r="E245" s="43"/>
      <c r="F245" s="229" t="s">
        <v>902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151</v>
      </c>
      <c r="AU245" s="19" t="s">
        <v>91</v>
      </c>
    </row>
    <row r="246" s="2" customFormat="1">
      <c r="A246" s="41"/>
      <c r="B246" s="42"/>
      <c r="C246" s="43"/>
      <c r="D246" s="233" t="s">
        <v>153</v>
      </c>
      <c r="E246" s="43"/>
      <c r="F246" s="234" t="s">
        <v>903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153</v>
      </c>
      <c r="AU246" s="19" t="s">
        <v>91</v>
      </c>
    </row>
    <row r="247" s="13" customFormat="1">
      <c r="A247" s="13"/>
      <c r="B247" s="235"/>
      <c r="C247" s="236"/>
      <c r="D247" s="228" t="s">
        <v>155</v>
      </c>
      <c r="E247" s="237" t="s">
        <v>46</v>
      </c>
      <c r="F247" s="238" t="s">
        <v>904</v>
      </c>
      <c r="G247" s="236"/>
      <c r="H247" s="237" t="s">
        <v>46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155</v>
      </c>
      <c r="AU247" s="244" t="s">
        <v>91</v>
      </c>
      <c r="AV247" s="13" t="s">
        <v>87</v>
      </c>
      <c r="AW247" s="13" t="s">
        <v>42</v>
      </c>
      <c r="AX247" s="13" t="s">
        <v>83</v>
      </c>
      <c r="AY247" s="244" t="s">
        <v>142</v>
      </c>
    </row>
    <row r="248" s="13" customFormat="1">
      <c r="A248" s="13"/>
      <c r="B248" s="235"/>
      <c r="C248" s="236"/>
      <c r="D248" s="228" t="s">
        <v>155</v>
      </c>
      <c r="E248" s="237" t="s">
        <v>46</v>
      </c>
      <c r="F248" s="238" t="s">
        <v>897</v>
      </c>
      <c r="G248" s="236"/>
      <c r="H248" s="237" t="s">
        <v>46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155</v>
      </c>
      <c r="AU248" s="244" t="s">
        <v>91</v>
      </c>
      <c r="AV248" s="13" t="s">
        <v>87</v>
      </c>
      <c r="AW248" s="13" t="s">
        <v>42</v>
      </c>
      <c r="AX248" s="13" t="s">
        <v>83</v>
      </c>
      <c r="AY248" s="244" t="s">
        <v>142</v>
      </c>
    </row>
    <row r="249" s="14" customFormat="1">
      <c r="A249" s="14"/>
      <c r="B249" s="245"/>
      <c r="C249" s="246"/>
      <c r="D249" s="228" t="s">
        <v>155</v>
      </c>
      <c r="E249" s="247" t="s">
        <v>46</v>
      </c>
      <c r="F249" s="248" t="s">
        <v>898</v>
      </c>
      <c r="G249" s="246"/>
      <c r="H249" s="249">
        <v>10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155</v>
      </c>
      <c r="AU249" s="255" t="s">
        <v>91</v>
      </c>
      <c r="AV249" s="14" t="s">
        <v>91</v>
      </c>
      <c r="AW249" s="14" t="s">
        <v>42</v>
      </c>
      <c r="AX249" s="14" t="s">
        <v>87</v>
      </c>
      <c r="AY249" s="255" t="s">
        <v>142</v>
      </c>
    </row>
    <row r="250" s="2" customFormat="1" ht="24.15" customHeight="1">
      <c r="A250" s="41"/>
      <c r="B250" s="42"/>
      <c r="C250" s="215" t="s">
        <v>253</v>
      </c>
      <c r="D250" s="215" t="s">
        <v>144</v>
      </c>
      <c r="E250" s="216" t="s">
        <v>905</v>
      </c>
      <c r="F250" s="217" t="s">
        <v>906</v>
      </c>
      <c r="G250" s="218" t="s">
        <v>706</v>
      </c>
      <c r="H250" s="219">
        <v>10</v>
      </c>
      <c r="I250" s="220"/>
      <c r="J250" s="221">
        <f>ROUND(I250*H250,2)</f>
        <v>0</v>
      </c>
      <c r="K250" s="217" t="s">
        <v>148</v>
      </c>
      <c r="L250" s="47"/>
      <c r="M250" s="222" t="s">
        <v>46</v>
      </c>
      <c r="N250" s="223" t="s">
        <v>54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91</v>
      </c>
      <c r="AY250" s="19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87</v>
      </c>
      <c r="BK250" s="227">
        <f>ROUND(I250*H250,2)</f>
        <v>0</v>
      </c>
      <c r="BL250" s="19" t="s">
        <v>149</v>
      </c>
      <c r="BM250" s="226" t="s">
        <v>907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908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151</v>
      </c>
      <c r="AU251" s="19" t="s">
        <v>91</v>
      </c>
    </row>
    <row r="252" s="2" customFormat="1">
      <c r="A252" s="41"/>
      <c r="B252" s="42"/>
      <c r="C252" s="43"/>
      <c r="D252" s="233" t="s">
        <v>153</v>
      </c>
      <c r="E252" s="43"/>
      <c r="F252" s="234" t="s">
        <v>909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153</v>
      </c>
      <c r="AU252" s="19" t="s">
        <v>91</v>
      </c>
    </row>
    <row r="253" s="13" customFormat="1">
      <c r="A253" s="13"/>
      <c r="B253" s="235"/>
      <c r="C253" s="236"/>
      <c r="D253" s="228" t="s">
        <v>155</v>
      </c>
      <c r="E253" s="237" t="s">
        <v>46</v>
      </c>
      <c r="F253" s="238" t="s">
        <v>910</v>
      </c>
      <c r="G253" s="236"/>
      <c r="H253" s="237" t="s">
        <v>46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155</v>
      </c>
      <c r="AU253" s="244" t="s">
        <v>91</v>
      </c>
      <c r="AV253" s="13" t="s">
        <v>87</v>
      </c>
      <c r="AW253" s="13" t="s">
        <v>42</v>
      </c>
      <c r="AX253" s="13" t="s">
        <v>83</v>
      </c>
      <c r="AY253" s="244" t="s">
        <v>142</v>
      </c>
    </row>
    <row r="254" s="13" customFormat="1">
      <c r="A254" s="13"/>
      <c r="B254" s="235"/>
      <c r="C254" s="236"/>
      <c r="D254" s="228" t="s">
        <v>155</v>
      </c>
      <c r="E254" s="237" t="s">
        <v>46</v>
      </c>
      <c r="F254" s="238" t="s">
        <v>897</v>
      </c>
      <c r="G254" s="236"/>
      <c r="H254" s="237" t="s">
        <v>46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155</v>
      </c>
      <c r="AU254" s="244" t="s">
        <v>91</v>
      </c>
      <c r="AV254" s="13" t="s">
        <v>87</v>
      </c>
      <c r="AW254" s="13" t="s">
        <v>42</v>
      </c>
      <c r="AX254" s="13" t="s">
        <v>83</v>
      </c>
      <c r="AY254" s="244" t="s">
        <v>142</v>
      </c>
    </row>
    <row r="255" s="14" customFormat="1">
      <c r="A255" s="14"/>
      <c r="B255" s="245"/>
      <c r="C255" s="246"/>
      <c r="D255" s="228" t="s">
        <v>155</v>
      </c>
      <c r="E255" s="247" t="s">
        <v>46</v>
      </c>
      <c r="F255" s="248" t="s">
        <v>898</v>
      </c>
      <c r="G255" s="246"/>
      <c r="H255" s="249">
        <v>10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155</v>
      </c>
      <c r="AU255" s="255" t="s">
        <v>91</v>
      </c>
      <c r="AV255" s="14" t="s">
        <v>91</v>
      </c>
      <c r="AW255" s="14" t="s">
        <v>42</v>
      </c>
      <c r="AX255" s="14" t="s">
        <v>87</v>
      </c>
      <c r="AY255" s="255" t="s">
        <v>142</v>
      </c>
    </row>
    <row r="256" s="12" customFormat="1" ht="22.8" customHeight="1">
      <c r="A256" s="12"/>
      <c r="B256" s="199"/>
      <c r="C256" s="200"/>
      <c r="D256" s="201" t="s">
        <v>82</v>
      </c>
      <c r="E256" s="213" t="s">
        <v>216</v>
      </c>
      <c r="F256" s="213" t="s">
        <v>528</v>
      </c>
      <c r="G256" s="200"/>
      <c r="H256" s="200"/>
      <c r="I256" s="203"/>
      <c r="J256" s="214">
        <f>BK256</f>
        <v>0</v>
      </c>
      <c r="K256" s="200"/>
      <c r="L256" s="205"/>
      <c r="M256" s="206"/>
      <c r="N256" s="207"/>
      <c r="O256" s="207"/>
      <c r="P256" s="208">
        <f>SUM(P257:P332)</f>
        <v>0</v>
      </c>
      <c r="Q256" s="207"/>
      <c r="R256" s="208">
        <f>SUM(R257:R332)</f>
        <v>2.2303357500000001</v>
      </c>
      <c r="S256" s="207"/>
      <c r="T256" s="209">
        <f>SUM(T257:T332)</f>
        <v>14.833374000000001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87</v>
      </c>
      <c r="AT256" s="211" t="s">
        <v>82</v>
      </c>
      <c r="AU256" s="211" t="s">
        <v>87</v>
      </c>
      <c r="AY256" s="210" t="s">
        <v>142</v>
      </c>
      <c r="BK256" s="212">
        <f>SUM(BK257:BK332)</f>
        <v>0</v>
      </c>
    </row>
    <row r="257" s="2" customFormat="1" ht="33" customHeight="1">
      <c r="A257" s="41"/>
      <c r="B257" s="42"/>
      <c r="C257" s="215" t="s">
        <v>266</v>
      </c>
      <c r="D257" s="215" t="s">
        <v>144</v>
      </c>
      <c r="E257" s="216" t="s">
        <v>911</v>
      </c>
      <c r="F257" s="217" t="s">
        <v>912</v>
      </c>
      <c r="G257" s="218" t="s">
        <v>191</v>
      </c>
      <c r="H257" s="219">
        <v>20.998999999999999</v>
      </c>
      <c r="I257" s="220"/>
      <c r="J257" s="221">
        <f>ROUND(I257*H257,2)</f>
        <v>0</v>
      </c>
      <c r="K257" s="217" t="s">
        <v>148</v>
      </c>
      <c r="L257" s="47"/>
      <c r="M257" s="222" t="s">
        <v>46</v>
      </c>
      <c r="N257" s="223" t="s">
        <v>54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91</v>
      </c>
      <c r="AY257" s="19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87</v>
      </c>
      <c r="BK257" s="227">
        <f>ROUND(I257*H257,2)</f>
        <v>0</v>
      </c>
      <c r="BL257" s="19" t="s">
        <v>149</v>
      </c>
      <c r="BM257" s="226" t="s">
        <v>913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914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151</v>
      </c>
      <c r="AU258" s="19" t="s">
        <v>91</v>
      </c>
    </row>
    <row r="259" s="2" customFormat="1">
      <c r="A259" s="41"/>
      <c r="B259" s="42"/>
      <c r="C259" s="43"/>
      <c r="D259" s="233" t="s">
        <v>153</v>
      </c>
      <c r="E259" s="43"/>
      <c r="F259" s="234" t="s">
        <v>915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153</v>
      </c>
      <c r="AU259" s="19" t="s">
        <v>91</v>
      </c>
    </row>
    <row r="260" s="13" customFormat="1">
      <c r="A260" s="13"/>
      <c r="B260" s="235"/>
      <c r="C260" s="236"/>
      <c r="D260" s="228" t="s">
        <v>155</v>
      </c>
      <c r="E260" s="237" t="s">
        <v>46</v>
      </c>
      <c r="F260" s="238" t="s">
        <v>916</v>
      </c>
      <c r="G260" s="236"/>
      <c r="H260" s="237" t="s">
        <v>46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155</v>
      </c>
      <c r="AU260" s="244" t="s">
        <v>91</v>
      </c>
      <c r="AV260" s="13" t="s">
        <v>87</v>
      </c>
      <c r="AW260" s="13" t="s">
        <v>42</v>
      </c>
      <c r="AX260" s="13" t="s">
        <v>83</v>
      </c>
      <c r="AY260" s="244" t="s">
        <v>142</v>
      </c>
    </row>
    <row r="261" s="13" customFormat="1">
      <c r="A261" s="13"/>
      <c r="B261" s="235"/>
      <c r="C261" s="236"/>
      <c r="D261" s="228" t="s">
        <v>155</v>
      </c>
      <c r="E261" s="237" t="s">
        <v>46</v>
      </c>
      <c r="F261" s="238" t="s">
        <v>917</v>
      </c>
      <c r="G261" s="236"/>
      <c r="H261" s="237" t="s">
        <v>46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155</v>
      </c>
      <c r="AU261" s="244" t="s">
        <v>91</v>
      </c>
      <c r="AV261" s="13" t="s">
        <v>87</v>
      </c>
      <c r="AW261" s="13" t="s">
        <v>42</v>
      </c>
      <c r="AX261" s="13" t="s">
        <v>83</v>
      </c>
      <c r="AY261" s="244" t="s">
        <v>142</v>
      </c>
    </row>
    <row r="262" s="14" customFormat="1">
      <c r="A262" s="14"/>
      <c r="B262" s="245"/>
      <c r="C262" s="246"/>
      <c r="D262" s="228" t="s">
        <v>155</v>
      </c>
      <c r="E262" s="247" t="s">
        <v>46</v>
      </c>
      <c r="F262" s="248" t="s">
        <v>918</v>
      </c>
      <c r="G262" s="246"/>
      <c r="H262" s="249">
        <v>20.998999999999999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155</v>
      </c>
      <c r="AU262" s="255" t="s">
        <v>91</v>
      </c>
      <c r="AV262" s="14" t="s">
        <v>91</v>
      </c>
      <c r="AW262" s="14" t="s">
        <v>42</v>
      </c>
      <c r="AX262" s="14" t="s">
        <v>87</v>
      </c>
      <c r="AY262" s="255" t="s">
        <v>142</v>
      </c>
    </row>
    <row r="263" s="2" customFormat="1" ht="33" customHeight="1">
      <c r="A263" s="41"/>
      <c r="B263" s="42"/>
      <c r="C263" s="215" t="s">
        <v>8</v>
      </c>
      <c r="D263" s="215" t="s">
        <v>144</v>
      </c>
      <c r="E263" s="216" t="s">
        <v>919</v>
      </c>
      <c r="F263" s="217" t="s">
        <v>920</v>
      </c>
      <c r="G263" s="218" t="s">
        <v>191</v>
      </c>
      <c r="H263" s="219">
        <v>629.97000000000003</v>
      </c>
      <c r="I263" s="220"/>
      <c r="J263" s="221">
        <f>ROUND(I263*H263,2)</f>
        <v>0</v>
      </c>
      <c r="K263" s="217" t="s">
        <v>148</v>
      </c>
      <c r="L263" s="47"/>
      <c r="M263" s="222" t="s">
        <v>46</v>
      </c>
      <c r="N263" s="223" t="s">
        <v>54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91</v>
      </c>
      <c r="AY263" s="19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87</v>
      </c>
      <c r="BK263" s="227">
        <f>ROUND(I263*H263,2)</f>
        <v>0</v>
      </c>
      <c r="BL263" s="19" t="s">
        <v>149</v>
      </c>
      <c r="BM263" s="226" t="s">
        <v>921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922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151</v>
      </c>
      <c r="AU264" s="19" t="s">
        <v>91</v>
      </c>
    </row>
    <row r="265" s="2" customFormat="1">
      <c r="A265" s="41"/>
      <c r="B265" s="42"/>
      <c r="C265" s="43"/>
      <c r="D265" s="233" t="s">
        <v>153</v>
      </c>
      <c r="E265" s="43"/>
      <c r="F265" s="234" t="s">
        <v>923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153</v>
      </c>
      <c r="AU265" s="19" t="s">
        <v>91</v>
      </c>
    </row>
    <row r="266" s="13" customFormat="1">
      <c r="A266" s="13"/>
      <c r="B266" s="235"/>
      <c r="C266" s="236"/>
      <c r="D266" s="228" t="s">
        <v>155</v>
      </c>
      <c r="E266" s="237" t="s">
        <v>46</v>
      </c>
      <c r="F266" s="238" t="s">
        <v>916</v>
      </c>
      <c r="G266" s="236"/>
      <c r="H266" s="237" t="s">
        <v>46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155</v>
      </c>
      <c r="AU266" s="244" t="s">
        <v>91</v>
      </c>
      <c r="AV266" s="13" t="s">
        <v>87</v>
      </c>
      <c r="AW266" s="13" t="s">
        <v>42</v>
      </c>
      <c r="AX266" s="13" t="s">
        <v>83</v>
      </c>
      <c r="AY266" s="244" t="s">
        <v>142</v>
      </c>
    </row>
    <row r="267" s="13" customFormat="1">
      <c r="A267" s="13"/>
      <c r="B267" s="235"/>
      <c r="C267" s="236"/>
      <c r="D267" s="228" t="s">
        <v>155</v>
      </c>
      <c r="E267" s="237" t="s">
        <v>46</v>
      </c>
      <c r="F267" s="238" t="s">
        <v>917</v>
      </c>
      <c r="G267" s="236"/>
      <c r="H267" s="237" t="s">
        <v>46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155</v>
      </c>
      <c r="AU267" s="244" t="s">
        <v>91</v>
      </c>
      <c r="AV267" s="13" t="s">
        <v>87</v>
      </c>
      <c r="AW267" s="13" t="s">
        <v>42</v>
      </c>
      <c r="AX267" s="13" t="s">
        <v>83</v>
      </c>
      <c r="AY267" s="244" t="s">
        <v>142</v>
      </c>
    </row>
    <row r="268" s="14" customFormat="1">
      <c r="A268" s="14"/>
      <c r="B268" s="245"/>
      <c r="C268" s="246"/>
      <c r="D268" s="228" t="s">
        <v>155</v>
      </c>
      <c r="E268" s="247" t="s">
        <v>46</v>
      </c>
      <c r="F268" s="248" t="s">
        <v>924</v>
      </c>
      <c r="G268" s="246"/>
      <c r="H268" s="249">
        <v>629.97000000000003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155</v>
      </c>
      <c r="AU268" s="255" t="s">
        <v>91</v>
      </c>
      <c r="AV268" s="14" t="s">
        <v>91</v>
      </c>
      <c r="AW268" s="14" t="s">
        <v>42</v>
      </c>
      <c r="AX268" s="14" t="s">
        <v>87</v>
      </c>
      <c r="AY268" s="255" t="s">
        <v>142</v>
      </c>
    </row>
    <row r="269" s="2" customFormat="1" ht="33" customHeight="1">
      <c r="A269" s="41"/>
      <c r="B269" s="42"/>
      <c r="C269" s="215" t="s">
        <v>306</v>
      </c>
      <c r="D269" s="215" t="s">
        <v>144</v>
      </c>
      <c r="E269" s="216" t="s">
        <v>925</v>
      </c>
      <c r="F269" s="217" t="s">
        <v>926</v>
      </c>
      <c r="G269" s="218" t="s">
        <v>191</v>
      </c>
      <c r="H269" s="219">
        <v>20.998999999999999</v>
      </c>
      <c r="I269" s="220"/>
      <c r="J269" s="221">
        <f>ROUND(I269*H269,2)</f>
        <v>0</v>
      </c>
      <c r="K269" s="217" t="s">
        <v>148</v>
      </c>
      <c r="L269" s="47"/>
      <c r="M269" s="222" t="s">
        <v>46</v>
      </c>
      <c r="N269" s="223" t="s">
        <v>54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91</v>
      </c>
      <c r="AY269" s="19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87</v>
      </c>
      <c r="BK269" s="227">
        <f>ROUND(I269*H269,2)</f>
        <v>0</v>
      </c>
      <c r="BL269" s="19" t="s">
        <v>149</v>
      </c>
      <c r="BM269" s="226" t="s">
        <v>927</v>
      </c>
    </row>
    <row r="270" s="2" customFormat="1">
      <c r="A270" s="41"/>
      <c r="B270" s="42"/>
      <c r="C270" s="43"/>
      <c r="D270" s="228" t="s">
        <v>151</v>
      </c>
      <c r="E270" s="43"/>
      <c r="F270" s="229" t="s">
        <v>928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151</v>
      </c>
      <c r="AU270" s="19" t="s">
        <v>91</v>
      </c>
    </row>
    <row r="271" s="2" customFormat="1">
      <c r="A271" s="41"/>
      <c r="B271" s="42"/>
      <c r="C271" s="43"/>
      <c r="D271" s="233" t="s">
        <v>153</v>
      </c>
      <c r="E271" s="43"/>
      <c r="F271" s="234" t="s">
        <v>929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153</v>
      </c>
      <c r="AU271" s="19" t="s">
        <v>91</v>
      </c>
    </row>
    <row r="272" s="13" customFormat="1">
      <c r="A272" s="13"/>
      <c r="B272" s="235"/>
      <c r="C272" s="236"/>
      <c r="D272" s="228" t="s">
        <v>155</v>
      </c>
      <c r="E272" s="237" t="s">
        <v>46</v>
      </c>
      <c r="F272" s="238" t="s">
        <v>916</v>
      </c>
      <c r="G272" s="236"/>
      <c r="H272" s="237" t="s">
        <v>46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155</v>
      </c>
      <c r="AU272" s="244" t="s">
        <v>91</v>
      </c>
      <c r="AV272" s="13" t="s">
        <v>87</v>
      </c>
      <c r="AW272" s="13" t="s">
        <v>42</v>
      </c>
      <c r="AX272" s="13" t="s">
        <v>83</v>
      </c>
      <c r="AY272" s="244" t="s">
        <v>142</v>
      </c>
    </row>
    <row r="273" s="13" customFormat="1">
      <c r="A273" s="13"/>
      <c r="B273" s="235"/>
      <c r="C273" s="236"/>
      <c r="D273" s="228" t="s">
        <v>155</v>
      </c>
      <c r="E273" s="237" t="s">
        <v>46</v>
      </c>
      <c r="F273" s="238" t="s">
        <v>917</v>
      </c>
      <c r="G273" s="236"/>
      <c r="H273" s="237" t="s">
        <v>46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155</v>
      </c>
      <c r="AU273" s="244" t="s">
        <v>91</v>
      </c>
      <c r="AV273" s="13" t="s">
        <v>87</v>
      </c>
      <c r="AW273" s="13" t="s">
        <v>42</v>
      </c>
      <c r="AX273" s="13" t="s">
        <v>83</v>
      </c>
      <c r="AY273" s="244" t="s">
        <v>142</v>
      </c>
    </row>
    <row r="274" s="14" customFormat="1">
      <c r="A274" s="14"/>
      <c r="B274" s="245"/>
      <c r="C274" s="246"/>
      <c r="D274" s="228" t="s">
        <v>155</v>
      </c>
      <c r="E274" s="247" t="s">
        <v>46</v>
      </c>
      <c r="F274" s="248" t="s">
        <v>918</v>
      </c>
      <c r="G274" s="246"/>
      <c r="H274" s="249">
        <v>20.998999999999999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155</v>
      </c>
      <c r="AU274" s="255" t="s">
        <v>91</v>
      </c>
      <c r="AV274" s="14" t="s">
        <v>91</v>
      </c>
      <c r="AW274" s="14" t="s">
        <v>42</v>
      </c>
      <c r="AX274" s="14" t="s">
        <v>87</v>
      </c>
      <c r="AY274" s="255" t="s">
        <v>142</v>
      </c>
    </row>
    <row r="275" s="2" customFormat="1" ht="16.5" customHeight="1">
      <c r="A275" s="41"/>
      <c r="B275" s="42"/>
      <c r="C275" s="215" t="s">
        <v>312</v>
      </c>
      <c r="D275" s="215" t="s">
        <v>144</v>
      </c>
      <c r="E275" s="216" t="s">
        <v>930</v>
      </c>
      <c r="F275" s="217" t="s">
        <v>931</v>
      </c>
      <c r="G275" s="218" t="s">
        <v>191</v>
      </c>
      <c r="H275" s="219">
        <v>11.454000000000001</v>
      </c>
      <c r="I275" s="220"/>
      <c r="J275" s="221">
        <f>ROUND(I275*H275,2)</f>
        <v>0</v>
      </c>
      <c r="K275" s="217" t="s">
        <v>148</v>
      </c>
      <c r="L275" s="47"/>
      <c r="M275" s="222" t="s">
        <v>46</v>
      </c>
      <c r="N275" s="223" t="s">
        <v>54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91</v>
      </c>
      <c r="AY275" s="19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87</v>
      </c>
      <c r="BK275" s="227">
        <f>ROUND(I275*H275,2)</f>
        <v>0</v>
      </c>
      <c r="BL275" s="19" t="s">
        <v>149</v>
      </c>
      <c r="BM275" s="226" t="s">
        <v>932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933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151</v>
      </c>
      <c r="AU276" s="19" t="s">
        <v>91</v>
      </c>
    </row>
    <row r="277" s="2" customFormat="1">
      <c r="A277" s="41"/>
      <c r="B277" s="42"/>
      <c r="C277" s="43"/>
      <c r="D277" s="233" t="s">
        <v>153</v>
      </c>
      <c r="E277" s="43"/>
      <c r="F277" s="234" t="s">
        <v>934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153</v>
      </c>
      <c r="AU277" s="19" t="s">
        <v>91</v>
      </c>
    </row>
    <row r="278" s="13" customFormat="1">
      <c r="A278" s="13"/>
      <c r="B278" s="235"/>
      <c r="C278" s="236"/>
      <c r="D278" s="228" t="s">
        <v>155</v>
      </c>
      <c r="E278" s="237" t="s">
        <v>46</v>
      </c>
      <c r="F278" s="238" t="s">
        <v>935</v>
      </c>
      <c r="G278" s="236"/>
      <c r="H278" s="237" t="s">
        <v>46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155</v>
      </c>
      <c r="AU278" s="244" t="s">
        <v>91</v>
      </c>
      <c r="AV278" s="13" t="s">
        <v>87</v>
      </c>
      <c r="AW278" s="13" t="s">
        <v>42</v>
      </c>
      <c r="AX278" s="13" t="s">
        <v>83</v>
      </c>
      <c r="AY278" s="244" t="s">
        <v>142</v>
      </c>
    </row>
    <row r="279" s="13" customFormat="1">
      <c r="A279" s="13"/>
      <c r="B279" s="235"/>
      <c r="C279" s="236"/>
      <c r="D279" s="228" t="s">
        <v>155</v>
      </c>
      <c r="E279" s="237" t="s">
        <v>46</v>
      </c>
      <c r="F279" s="238" t="s">
        <v>936</v>
      </c>
      <c r="G279" s="236"/>
      <c r="H279" s="237" t="s">
        <v>46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155</v>
      </c>
      <c r="AU279" s="244" t="s">
        <v>91</v>
      </c>
      <c r="AV279" s="13" t="s">
        <v>87</v>
      </c>
      <c r="AW279" s="13" t="s">
        <v>42</v>
      </c>
      <c r="AX279" s="13" t="s">
        <v>83</v>
      </c>
      <c r="AY279" s="244" t="s">
        <v>142</v>
      </c>
    </row>
    <row r="280" s="13" customFormat="1">
      <c r="A280" s="13"/>
      <c r="B280" s="235"/>
      <c r="C280" s="236"/>
      <c r="D280" s="228" t="s">
        <v>155</v>
      </c>
      <c r="E280" s="237" t="s">
        <v>46</v>
      </c>
      <c r="F280" s="238" t="s">
        <v>937</v>
      </c>
      <c r="G280" s="236"/>
      <c r="H280" s="237" t="s">
        <v>46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155</v>
      </c>
      <c r="AU280" s="244" t="s">
        <v>91</v>
      </c>
      <c r="AV280" s="13" t="s">
        <v>87</v>
      </c>
      <c r="AW280" s="13" t="s">
        <v>42</v>
      </c>
      <c r="AX280" s="13" t="s">
        <v>83</v>
      </c>
      <c r="AY280" s="244" t="s">
        <v>142</v>
      </c>
    </row>
    <row r="281" s="14" customFormat="1">
      <c r="A281" s="14"/>
      <c r="B281" s="245"/>
      <c r="C281" s="246"/>
      <c r="D281" s="228" t="s">
        <v>155</v>
      </c>
      <c r="E281" s="247" t="s">
        <v>46</v>
      </c>
      <c r="F281" s="248" t="s">
        <v>938</v>
      </c>
      <c r="G281" s="246"/>
      <c r="H281" s="249">
        <v>11.454000000000001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155</v>
      </c>
      <c r="AU281" s="255" t="s">
        <v>91</v>
      </c>
      <c r="AV281" s="14" t="s">
        <v>91</v>
      </c>
      <c r="AW281" s="14" t="s">
        <v>42</v>
      </c>
      <c r="AX281" s="14" t="s">
        <v>87</v>
      </c>
      <c r="AY281" s="255" t="s">
        <v>142</v>
      </c>
    </row>
    <row r="282" s="2" customFormat="1" ht="21.75" customHeight="1">
      <c r="A282" s="41"/>
      <c r="B282" s="42"/>
      <c r="C282" s="215" t="s">
        <v>321</v>
      </c>
      <c r="D282" s="215" t="s">
        <v>144</v>
      </c>
      <c r="E282" s="216" t="s">
        <v>939</v>
      </c>
      <c r="F282" s="217" t="s">
        <v>940</v>
      </c>
      <c r="G282" s="218" t="s">
        <v>191</v>
      </c>
      <c r="H282" s="219">
        <v>343.62</v>
      </c>
      <c r="I282" s="220"/>
      <c r="J282" s="221">
        <f>ROUND(I282*H282,2)</f>
        <v>0</v>
      </c>
      <c r="K282" s="217" t="s">
        <v>148</v>
      </c>
      <c r="L282" s="47"/>
      <c r="M282" s="222" t="s">
        <v>46</v>
      </c>
      <c r="N282" s="223" t="s">
        <v>54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91</v>
      </c>
      <c r="AY282" s="19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87</v>
      </c>
      <c r="BK282" s="227">
        <f>ROUND(I282*H282,2)</f>
        <v>0</v>
      </c>
      <c r="BL282" s="19" t="s">
        <v>149</v>
      </c>
      <c r="BM282" s="226" t="s">
        <v>941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942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151</v>
      </c>
      <c r="AU283" s="19" t="s">
        <v>91</v>
      </c>
    </row>
    <row r="284" s="2" customFormat="1">
      <c r="A284" s="41"/>
      <c r="B284" s="42"/>
      <c r="C284" s="43"/>
      <c r="D284" s="233" t="s">
        <v>153</v>
      </c>
      <c r="E284" s="43"/>
      <c r="F284" s="234" t="s">
        <v>943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153</v>
      </c>
      <c r="AU284" s="19" t="s">
        <v>91</v>
      </c>
    </row>
    <row r="285" s="13" customFormat="1">
      <c r="A285" s="13"/>
      <c r="B285" s="235"/>
      <c r="C285" s="236"/>
      <c r="D285" s="228" t="s">
        <v>155</v>
      </c>
      <c r="E285" s="237" t="s">
        <v>46</v>
      </c>
      <c r="F285" s="238" t="s">
        <v>935</v>
      </c>
      <c r="G285" s="236"/>
      <c r="H285" s="237" t="s">
        <v>46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155</v>
      </c>
      <c r="AU285" s="244" t="s">
        <v>91</v>
      </c>
      <c r="AV285" s="13" t="s">
        <v>87</v>
      </c>
      <c r="AW285" s="13" t="s">
        <v>42</v>
      </c>
      <c r="AX285" s="13" t="s">
        <v>83</v>
      </c>
      <c r="AY285" s="244" t="s">
        <v>142</v>
      </c>
    </row>
    <row r="286" s="13" customFormat="1">
      <c r="A286" s="13"/>
      <c r="B286" s="235"/>
      <c r="C286" s="236"/>
      <c r="D286" s="228" t="s">
        <v>155</v>
      </c>
      <c r="E286" s="237" t="s">
        <v>46</v>
      </c>
      <c r="F286" s="238" t="s">
        <v>936</v>
      </c>
      <c r="G286" s="236"/>
      <c r="H286" s="237" t="s">
        <v>46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155</v>
      </c>
      <c r="AU286" s="244" t="s">
        <v>91</v>
      </c>
      <c r="AV286" s="13" t="s">
        <v>87</v>
      </c>
      <c r="AW286" s="13" t="s">
        <v>42</v>
      </c>
      <c r="AX286" s="13" t="s">
        <v>83</v>
      </c>
      <c r="AY286" s="244" t="s">
        <v>142</v>
      </c>
    </row>
    <row r="287" s="13" customFormat="1">
      <c r="A287" s="13"/>
      <c r="B287" s="235"/>
      <c r="C287" s="236"/>
      <c r="D287" s="228" t="s">
        <v>155</v>
      </c>
      <c r="E287" s="237" t="s">
        <v>46</v>
      </c>
      <c r="F287" s="238" t="s">
        <v>937</v>
      </c>
      <c r="G287" s="236"/>
      <c r="H287" s="237" t="s">
        <v>46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155</v>
      </c>
      <c r="AU287" s="244" t="s">
        <v>91</v>
      </c>
      <c r="AV287" s="13" t="s">
        <v>87</v>
      </c>
      <c r="AW287" s="13" t="s">
        <v>42</v>
      </c>
      <c r="AX287" s="13" t="s">
        <v>83</v>
      </c>
      <c r="AY287" s="244" t="s">
        <v>142</v>
      </c>
    </row>
    <row r="288" s="14" customFormat="1">
      <c r="A288" s="14"/>
      <c r="B288" s="245"/>
      <c r="C288" s="246"/>
      <c r="D288" s="228" t="s">
        <v>155</v>
      </c>
      <c r="E288" s="247" t="s">
        <v>46</v>
      </c>
      <c r="F288" s="248" t="s">
        <v>944</v>
      </c>
      <c r="G288" s="246"/>
      <c r="H288" s="249">
        <v>343.62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155</v>
      </c>
      <c r="AU288" s="255" t="s">
        <v>91</v>
      </c>
      <c r="AV288" s="14" t="s">
        <v>91</v>
      </c>
      <c r="AW288" s="14" t="s">
        <v>42</v>
      </c>
      <c r="AX288" s="14" t="s">
        <v>87</v>
      </c>
      <c r="AY288" s="255" t="s">
        <v>142</v>
      </c>
    </row>
    <row r="289" s="2" customFormat="1" ht="21.75" customHeight="1">
      <c r="A289" s="41"/>
      <c r="B289" s="42"/>
      <c r="C289" s="215" t="s">
        <v>328</v>
      </c>
      <c r="D289" s="215" t="s">
        <v>144</v>
      </c>
      <c r="E289" s="216" t="s">
        <v>945</v>
      </c>
      <c r="F289" s="217" t="s">
        <v>946</v>
      </c>
      <c r="G289" s="218" t="s">
        <v>191</v>
      </c>
      <c r="H289" s="219">
        <v>11.454000000000001</v>
      </c>
      <c r="I289" s="220"/>
      <c r="J289" s="221">
        <f>ROUND(I289*H289,2)</f>
        <v>0</v>
      </c>
      <c r="K289" s="217" t="s">
        <v>148</v>
      </c>
      <c r="L289" s="47"/>
      <c r="M289" s="222" t="s">
        <v>46</v>
      </c>
      <c r="N289" s="223" t="s">
        <v>54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91</v>
      </c>
      <c r="AY289" s="19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87</v>
      </c>
      <c r="BK289" s="227">
        <f>ROUND(I289*H289,2)</f>
        <v>0</v>
      </c>
      <c r="BL289" s="19" t="s">
        <v>149</v>
      </c>
      <c r="BM289" s="226" t="s">
        <v>947</v>
      </c>
    </row>
    <row r="290" s="2" customFormat="1">
      <c r="A290" s="41"/>
      <c r="B290" s="42"/>
      <c r="C290" s="43"/>
      <c r="D290" s="228" t="s">
        <v>151</v>
      </c>
      <c r="E290" s="43"/>
      <c r="F290" s="229" t="s">
        <v>948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151</v>
      </c>
      <c r="AU290" s="19" t="s">
        <v>91</v>
      </c>
    </row>
    <row r="291" s="2" customFormat="1">
      <c r="A291" s="41"/>
      <c r="B291" s="42"/>
      <c r="C291" s="43"/>
      <c r="D291" s="233" t="s">
        <v>153</v>
      </c>
      <c r="E291" s="43"/>
      <c r="F291" s="234" t="s">
        <v>949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153</v>
      </c>
      <c r="AU291" s="19" t="s">
        <v>91</v>
      </c>
    </row>
    <row r="292" s="13" customFormat="1">
      <c r="A292" s="13"/>
      <c r="B292" s="235"/>
      <c r="C292" s="236"/>
      <c r="D292" s="228" t="s">
        <v>155</v>
      </c>
      <c r="E292" s="237" t="s">
        <v>46</v>
      </c>
      <c r="F292" s="238" t="s">
        <v>935</v>
      </c>
      <c r="G292" s="236"/>
      <c r="H292" s="237" t="s">
        <v>46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155</v>
      </c>
      <c r="AU292" s="244" t="s">
        <v>91</v>
      </c>
      <c r="AV292" s="13" t="s">
        <v>87</v>
      </c>
      <c r="AW292" s="13" t="s">
        <v>42</v>
      </c>
      <c r="AX292" s="13" t="s">
        <v>83</v>
      </c>
      <c r="AY292" s="244" t="s">
        <v>142</v>
      </c>
    </row>
    <row r="293" s="13" customFormat="1">
      <c r="A293" s="13"/>
      <c r="B293" s="235"/>
      <c r="C293" s="236"/>
      <c r="D293" s="228" t="s">
        <v>155</v>
      </c>
      <c r="E293" s="237" t="s">
        <v>46</v>
      </c>
      <c r="F293" s="238" t="s">
        <v>936</v>
      </c>
      <c r="G293" s="236"/>
      <c r="H293" s="237" t="s">
        <v>46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155</v>
      </c>
      <c r="AU293" s="244" t="s">
        <v>91</v>
      </c>
      <c r="AV293" s="13" t="s">
        <v>87</v>
      </c>
      <c r="AW293" s="13" t="s">
        <v>42</v>
      </c>
      <c r="AX293" s="13" t="s">
        <v>83</v>
      </c>
      <c r="AY293" s="244" t="s">
        <v>142</v>
      </c>
    </row>
    <row r="294" s="13" customFormat="1">
      <c r="A294" s="13"/>
      <c r="B294" s="235"/>
      <c r="C294" s="236"/>
      <c r="D294" s="228" t="s">
        <v>155</v>
      </c>
      <c r="E294" s="237" t="s">
        <v>46</v>
      </c>
      <c r="F294" s="238" t="s">
        <v>937</v>
      </c>
      <c r="G294" s="236"/>
      <c r="H294" s="237" t="s">
        <v>46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155</v>
      </c>
      <c r="AU294" s="244" t="s">
        <v>91</v>
      </c>
      <c r="AV294" s="13" t="s">
        <v>87</v>
      </c>
      <c r="AW294" s="13" t="s">
        <v>42</v>
      </c>
      <c r="AX294" s="13" t="s">
        <v>83</v>
      </c>
      <c r="AY294" s="244" t="s">
        <v>142</v>
      </c>
    </row>
    <row r="295" s="14" customFormat="1">
      <c r="A295" s="14"/>
      <c r="B295" s="245"/>
      <c r="C295" s="246"/>
      <c r="D295" s="228" t="s">
        <v>155</v>
      </c>
      <c r="E295" s="247" t="s">
        <v>46</v>
      </c>
      <c r="F295" s="248" t="s">
        <v>938</v>
      </c>
      <c r="G295" s="246"/>
      <c r="H295" s="249">
        <v>11.454000000000001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155</v>
      </c>
      <c r="AU295" s="255" t="s">
        <v>91</v>
      </c>
      <c r="AV295" s="14" t="s">
        <v>91</v>
      </c>
      <c r="AW295" s="14" t="s">
        <v>42</v>
      </c>
      <c r="AX295" s="14" t="s">
        <v>87</v>
      </c>
      <c r="AY295" s="255" t="s">
        <v>142</v>
      </c>
    </row>
    <row r="296" s="2" customFormat="1" ht="16.5" customHeight="1">
      <c r="A296" s="41"/>
      <c r="B296" s="42"/>
      <c r="C296" s="215" t="s">
        <v>340</v>
      </c>
      <c r="D296" s="215" t="s">
        <v>144</v>
      </c>
      <c r="E296" s="216" t="s">
        <v>950</v>
      </c>
      <c r="F296" s="217" t="s">
        <v>951</v>
      </c>
      <c r="G296" s="218" t="s">
        <v>147</v>
      </c>
      <c r="H296" s="219">
        <v>3.3250000000000002</v>
      </c>
      <c r="I296" s="220"/>
      <c r="J296" s="221">
        <f>ROUND(I296*H296,2)</f>
        <v>0</v>
      </c>
      <c r="K296" s="217" t="s">
        <v>148</v>
      </c>
      <c r="L296" s="47"/>
      <c r="M296" s="222" t="s">
        <v>46</v>
      </c>
      <c r="N296" s="223" t="s">
        <v>54</v>
      </c>
      <c r="O296" s="87"/>
      <c r="P296" s="224">
        <f>O296*H296</f>
        <v>0</v>
      </c>
      <c r="Q296" s="224">
        <v>0.12171</v>
      </c>
      <c r="R296" s="224">
        <f>Q296*H296</f>
        <v>0.40468575000000001</v>
      </c>
      <c r="S296" s="224">
        <v>2.3999999999999999</v>
      </c>
      <c r="T296" s="225">
        <f>S296*H296</f>
        <v>7.9800000000000004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91</v>
      </c>
      <c r="AY296" s="19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87</v>
      </c>
      <c r="BK296" s="227">
        <f>ROUND(I296*H296,2)</f>
        <v>0</v>
      </c>
      <c r="BL296" s="19" t="s">
        <v>149</v>
      </c>
      <c r="BM296" s="226" t="s">
        <v>952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953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151</v>
      </c>
      <c r="AU297" s="19" t="s">
        <v>91</v>
      </c>
    </row>
    <row r="298" s="2" customFormat="1">
      <c r="A298" s="41"/>
      <c r="B298" s="42"/>
      <c r="C298" s="43"/>
      <c r="D298" s="233" t="s">
        <v>153</v>
      </c>
      <c r="E298" s="43"/>
      <c r="F298" s="234" t="s">
        <v>954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153</v>
      </c>
      <c r="AU298" s="19" t="s">
        <v>91</v>
      </c>
    </row>
    <row r="299" s="13" customFormat="1">
      <c r="A299" s="13"/>
      <c r="B299" s="235"/>
      <c r="C299" s="236"/>
      <c r="D299" s="228" t="s">
        <v>155</v>
      </c>
      <c r="E299" s="237" t="s">
        <v>46</v>
      </c>
      <c r="F299" s="238" t="s">
        <v>955</v>
      </c>
      <c r="G299" s="236"/>
      <c r="H299" s="237" t="s">
        <v>46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155</v>
      </c>
      <c r="AU299" s="244" t="s">
        <v>91</v>
      </c>
      <c r="AV299" s="13" t="s">
        <v>87</v>
      </c>
      <c r="AW299" s="13" t="s">
        <v>42</v>
      </c>
      <c r="AX299" s="13" t="s">
        <v>83</v>
      </c>
      <c r="AY299" s="244" t="s">
        <v>142</v>
      </c>
    </row>
    <row r="300" s="13" customFormat="1">
      <c r="A300" s="13"/>
      <c r="B300" s="235"/>
      <c r="C300" s="236"/>
      <c r="D300" s="228" t="s">
        <v>155</v>
      </c>
      <c r="E300" s="237" t="s">
        <v>46</v>
      </c>
      <c r="F300" s="238" t="s">
        <v>170</v>
      </c>
      <c r="G300" s="236"/>
      <c r="H300" s="237" t="s">
        <v>46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155</v>
      </c>
      <c r="AU300" s="244" t="s">
        <v>91</v>
      </c>
      <c r="AV300" s="13" t="s">
        <v>87</v>
      </c>
      <c r="AW300" s="13" t="s">
        <v>42</v>
      </c>
      <c r="AX300" s="13" t="s">
        <v>83</v>
      </c>
      <c r="AY300" s="244" t="s">
        <v>142</v>
      </c>
    </row>
    <row r="301" s="13" customFormat="1">
      <c r="A301" s="13"/>
      <c r="B301" s="235"/>
      <c r="C301" s="236"/>
      <c r="D301" s="228" t="s">
        <v>155</v>
      </c>
      <c r="E301" s="237" t="s">
        <v>46</v>
      </c>
      <c r="F301" s="238" t="s">
        <v>956</v>
      </c>
      <c r="G301" s="236"/>
      <c r="H301" s="237" t="s">
        <v>46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155</v>
      </c>
      <c r="AU301" s="244" t="s">
        <v>91</v>
      </c>
      <c r="AV301" s="13" t="s">
        <v>87</v>
      </c>
      <c r="AW301" s="13" t="s">
        <v>42</v>
      </c>
      <c r="AX301" s="13" t="s">
        <v>83</v>
      </c>
      <c r="AY301" s="244" t="s">
        <v>142</v>
      </c>
    </row>
    <row r="302" s="14" customFormat="1">
      <c r="A302" s="14"/>
      <c r="B302" s="245"/>
      <c r="C302" s="246"/>
      <c r="D302" s="228" t="s">
        <v>155</v>
      </c>
      <c r="E302" s="247" t="s">
        <v>46</v>
      </c>
      <c r="F302" s="248" t="s">
        <v>957</v>
      </c>
      <c r="G302" s="246"/>
      <c r="H302" s="249">
        <v>1.6279999999999999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155</v>
      </c>
      <c r="AU302" s="255" t="s">
        <v>91</v>
      </c>
      <c r="AV302" s="14" t="s">
        <v>91</v>
      </c>
      <c r="AW302" s="14" t="s">
        <v>42</v>
      </c>
      <c r="AX302" s="14" t="s">
        <v>83</v>
      </c>
      <c r="AY302" s="255" t="s">
        <v>142</v>
      </c>
    </row>
    <row r="303" s="13" customFormat="1">
      <c r="A303" s="13"/>
      <c r="B303" s="235"/>
      <c r="C303" s="236"/>
      <c r="D303" s="228" t="s">
        <v>155</v>
      </c>
      <c r="E303" s="237" t="s">
        <v>46</v>
      </c>
      <c r="F303" s="238" t="s">
        <v>173</v>
      </c>
      <c r="G303" s="236"/>
      <c r="H303" s="237" t="s">
        <v>46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155</v>
      </c>
      <c r="AU303" s="244" t="s">
        <v>91</v>
      </c>
      <c r="AV303" s="13" t="s">
        <v>87</v>
      </c>
      <c r="AW303" s="13" t="s">
        <v>42</v>
      </c>
      <c r="AX303" s="13" t="s">
        <v>83</v>
      </c>
      <c r="AY303" s="244" t="s">
        <v>142</v>
      </c>
    </row>
    <row r="304" s="13" customFormat="1">
      <c r="A304" s="13"/>
      <c r="B304" s="235"/>
      <c r="C304" s="236"/>
      <c r="D304" s="228" t="s">
        <v>155</v>
      </c>
      <c r="E304" s="237" t="s">
        <v>46</v>
      </c>
      <c r="F304" s="238" t="s">
        <v>958</v>
      </c>
      <c r="G304" s="236"/>
      <c r="H304" s="237" t="s">
        <v>46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155</v>
      </c>
      <c r="AU304" s="244" t="s">
        <v>91</v>
      </c>
      <c r="AV304" s="13" t="s">
        <v>87</v>
      </c>
      <c r="AW304" s="13" t="s">
        <v>42</v>
      </c>
      <c r="AX304" s="13" t="s">
        <v>83</v>
      </c>
      <c r="AY304" s="244" t="s">
        <v>142</v>
      </c>
    </row>
    <row r="305" s="14" customFormat="1">
      <c r="A305" s="14"/>
      <c r="B305" s="245"/>
      <c r="C305" s="246"/>
      <c r="D305" s="228" t="s">
        <v>155</v>
      </c>
      <c r="E305" s="247" t="s">
        <v>46</v>
      </c>
      <c r="F305" s="248" t="s">
        <v>959</v>
      </c>
      <c r="G305" s="246"/>
      <c r="H305" s="249">
        <v>1.6970000000000001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155</v>
      </c>
      <c r="AU305" s="255" t="s">
        <v>91</v>
      </c>
      <c r="AV305" s="14" t="s">
        <v>91</v>
      </c>
      <c r="AW305" s="14" t="s">
        <v>42</v>
      </c>
      <c r="AX305" s="14" t="s">
        <v>83</v>
      </c>
      <c r="AY305" s="255" t="s">
        <v>142</v>
      </c>
    </row>
    <row r="306" s="15" customFormat="1">
      <c r="A306" s="15"/>
      <c r="B306" s="256"/>
      <c r="C306" s="257"/>
      <c r="D306" s="228" t="s">
        <v>155</v>
      </c>
      <c r="E306" s="258" t="s">
        <v>46</v>
      </c>
      <c r="F306" s="259" t="s">
        <v>176</v>
      </c>
      <c r="G306" s="257"/>
      <c r="H306" s="260">
        <v>3.3250000000000002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155</v>
      </c>
      <c r="AU306" s="266" t="s">
        <v>91</v>
      </c>
      <c r="AV306" s="15" t="s">
        <v>149</v>
      </c>
      <c r="AW306" s="15" t="s">
        <v>42</v>
      </c>
      <c r="AX306" s="15" t="s">
        <v>87</v>
      </c>
      <c r="AY306" s="266" t="s">
        <v>142</v>
      </c>
    </row>
    <row r="307" s="2" customFormat="1" ht="24.15" customHeight="1">
      <c r="A307" s="41"/>
      <c r="B307" s="42"/>
      <c r="C307" s="215" t="s">
        <v>7</v>
      </c>
      <c r="D307" s="215" t="s">
        <v>144</v>
      </c>
      <c r="E307" s="216" t="s">
        <v>960</v>
      </c>
      <c r="F307" s="217" t="s">
        <v>961</v>
      </c>
      <c r="G307" s="218" t="s">
        <v>191</v>
      </c>
      <c r="H307" s="219">
        <v>15</v>
      </c>
      <c r="I307" s="220"/>
      <c r="J307" s="221">
        <f>ROUND(I307*H307,2)</f>
        <v>0</v>
      </c>
      <c r="K307" s="217" t="s">
        <v>148</v>
      </c>
      <c r="L307" s="47"/>
      <c r="M307" s="222" t="s">
        <v>46</v>
      </c>
      <c r="N307" s="223" t="s">
        <v>54</v>
      </c>
      <c r="O307" s="87"/>
      <c r="P307" s="224">
        <f>O307*H307</f>
        <v>0</v>
      </c>
      <c r="Q307" s="224">
        <v>0.12171</v>
      </c>
      <c r="R307" s="224">
        <f>Q307*H307</f>
        <v>1.82565</v>
      </c>
      <c r="S307" s="224">
        <v>0.40000000000000002</v>
      </c>
      <c r="T307" s="225">
        <f>S307*H307</f>
        <v>6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91</v>
      </c>
      <c r="AY307" s="19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87</v>
      </c>
      <c r="BK307" s="227">
        <f>ROUND(I307*H307,2)</f>
        <v>0</v>
      </c>
      <c r="BL307" s="19" t="s">
        <v>149</v>
      </c>
      <c r="BM307" s="226" t="s">
        <v>962</v>
      </c>
    </row>
    <row r="308" s="2" customFormat="1">
      <c r="A308" s="41"/>
      <c r="B308" s="42"/>
      <c r="C308" s="43"/>
      <c r="D308" s="228" t="s">
        <v>151</v>
      </c>
      <c r="E308" s="43"/>
      <c r="F308" s="229" t="s">
        <v>963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151</v>
      </c>
      <c r="AU308" s="19" t="s">
        <v>91</v>
      </c>
    </row>
    <row r="309" s="2" customFormat="1">
      <c r="A309" s="41"/>
      <c r="B309" s="42"/>
      <c r="C309" s="43"/>
      <c r="D309" s="233" t="s">
        <v>153</v>
      </c>
      <c r="E309" s="43"/>
      <c r="F309" s="234" t="s">
        <v>964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153</v>
      </c>
      <c r="AU309" s="19" t="s">
        <v>91</v>
      </c>
    </row>
    <row r="310" s="13" customFormat="1">
      <c r="A310" s="13"/>
      <c r="B310" s="235"/>
      <c r="C310" s="236"/>
      <c r="D310" s="228" t="s">
        <v>155</v>
      </c>
      <c r="E310" s="237" t="s">
        <v>46</v>
      </c>
      <c r="F310" s="238" t="s">
        <v>965</v>
      </c>
      <c r="G310" s="236"/>
      <c r="H310" s="237" t="s">
        <v>46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155</v>
      </c>
      <c r="AU310" s="244" t="s">
        <v>91</v>
      </c>
      <c r="AV310" s="13" t="s">
        <v>87</v>
      </c>
      <c r="AW310" s="13" t="s">
        <v>42</v>
      </c>
      <c r="AX310" s="13" t="s">
        <v>83</v>
      </c>
      <c r="AY310" s="244" t="s">
        <v>142</v>
      </c>
    </row>
    <row r="311" s="13" customFormat="1">
      <c r="A311" s="13"/>
      <c r="B311" s="235"/>
      <c r="C311" s="236"/>
      <c r="D311" s="228" t="s">
        <v>155</v>
      </c>
      <c r="E311" s="237" t="s">
        <v>46</v>
      </c>
      <c r="F311" s="238" t="s">
        <v>966</v>
      </c>
      <c r="G311" s="236"/>
      <c r="H311" s="237" t="s">
        <v>46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155</v>
      </c>
      <c r="AU311" s="244" t="s">
        <v>91</v>
      </c>
      <c r="AV311" s="13" t="s">
        <v>87</v>
      </c>
      <c r="AW311" s="13" t="s">
        <v>42</v>
      </c>
      <c r="AX311" s="13" t="s">
        <v>83</v>
      </c>
      <c r="AY311" s="244" t="s">
        <v>142</v>
      </c>
    </row>
    <row r="312" s="14" customFormat="1">
      <c r="A312" s="14"/>
      <c r="B312" s="245"/>
      <c r="C312" s="246"/>
      <c r="D312" s="228" t="s">
        <v>155</v>
      </c>
      <c r="E312" s="247" t="s">
        <v>46</v>
      </c>
      <c r="F312" s="248" t="s">
        <v>967</v>
      </c>
      <c r="G312" s="246"/>
      <c r="H312" s="249">
        <v>15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155</v>
      </c>
      <c r="AU312" s="255" t="s">
        <v>91</v>
      </c>
      <c r="AV312" s="14" t="s">
        <v>91</v>
      </c>
      <c r="AW312" s="14" t="s">
        <v>42</v>
      </c>
      <c r="AX312" s="14" t="s">
        <v>87</v>
      </c>
      <c r="AY312" s="255" t="s">
        <v>142</v>
      </c>
    </row>
    <row r="313" s="2" customFormat="1" ht="24.15" customHeight="1">
      <c r="A313" s="41"/>
      <c r="B313" s="42"/>
      <c r="C313" s="215" t="s">
        <v>353</v>
      </c>
      <c r="D313" s="215" t="s">
        <v>144</v>
      </c>
      <c r="E313" s="216" t="s">
        <v>968</v>
      </c>
      <c r="F313" s="217" t="s">
        <v>969</v>
      </c>
      <c r="G313" s="218" t="s">
        <v>208</v>
      </c>
      <c r="H313" s="219">
        <v>658</v>
      </c>
      <c r="I313" s="220"/>
      <c r="J313" s="221">
        <f>ROUND(I313*H313,2)</f>
        <v>0</v>
      </c>
      <c r="K313" s="217" t="s">
        <v>148</v>
      </c>
      <c r="L313" s="47"/>
      <c r="M313" s="222" t="s">
        <v>46</v>
      </c>
      <c r="N313" s="223" t="s">
        <v>54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0.001</v>
      </c>
      <c r="T313" s="225">
        <f>S313*H313</f>
        <v>0.65800000000000003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149</v>
      </c>
      <c r="AT313" s="226" t="s">
        <v>144</v>
      </c>
      <c r="AU313" s="226" t="s">
        <v>91</v>
      </c>
      <c r="AY313" s="19" t="s">
        <v>142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87</v>
      </c>
      <c r="BK313" s="227">
        <f>ROUND(I313*H313,2)</f>
        <v>0</v>
      </c>
      <c r="BL313" s="19" t="s">
        <v>149</v>
      </c>
      <c r="BM313" s="226" t="s">
        <v>970</v>
      </c>
    </row>
    <row r="314" s="2" customFormat="1">
      <c r="A314" s="41"/>
      <c r="B314" s="42"/>
      <c r="C314" s="43"/>
      <c r="D314" s="228" t="s">
        <v>151</v>
      </c>
      <c r="E314" s="43"/>
      <c r="F314" s="229" t="s">
        <v>971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151</v>
      </c>
      <c r="AU314" s="19" t="s">
        <v>91</v>
      </c>
    </row>
    <row r="315" s="2" customFormat="1">
      <c r="A315" s="41"/>
      <c r="B315" s="42"/>
      <c r="C315" s="43"/>
      <c r="D315" s="233" t="s">
        <v>153</v>
      </c>
      <c r="E315" s="43"/>
      <c r="F315" s="234" t="s">
        <v>972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153</v>
      </c>
      <c r="AU315" s="19" t="s">
        <v>91</v>
      </c>
    </row>
    <row r="316" s="13" customFormat="1">
      <c r="A316" s="13"/>
      <c r="B316" s="235"/>
      <c r="C316" s="236"/>
      <c r="D316" s="228" t="s">
        <v>155</v>
      </c>
      <c r="E316" s="237" t="s">
        <v>46</v>
      </c>
      <c r="F316" s="238" t="s">
        <v>973</v>
      </c>
      <c r="G316" s="236"/>
      <c r="H316" s="237" t="s">
        <v>46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155</v>
      </c>
      <c r="AU316" s="244" t="s">
        <v>91</v>
      </c>
      <c r="AV316" s="13" t="s">
        <v>87</v>
      </c>
      <c r="AW316" s="13" t="s">
        <v>42</v>
      </c>
      <c r="AX316" s="13" t="s">
        <v>83</v>
      </c>
      <c r="AY316" s="244" t="s">
        <v>142</v>
      </c>
    </row>
    <row r="317" s="13" customFormat="1">
      <c r="A317" s="13"/>
      <c r="B317" s="235"/>
      <c r="C317" s="236"/>
      <c r="D317" s="228" t="s">
        <v>155</v>
      </c>
      <c r="E317" s="237" t="s">
        <v>46</v>
      </c>
      <c r="F317" s="238" t="s">
        <v>974</v>
      </c>
      <c r="G317" s="236"/>
      <c r="H317" s="237" t="s">
        <v>46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155</v>
      </c>
      <c r="AU317" s="244" t="s">
        <v>91</v>
      </c>
      <c r="AV317" s="13" t="s">
        <v>87</v>
      </c>
      <c r="AW317" s="13" t="s">
        <v>42</v>
      </c>
      <c r="AX317" s="13" t="s">
        <v>83</v>
      </c>
      <c r="AY317" s="244" t="s">
        <v>142</v>
      </c>
    </row>
    <row r="318" s="14" customFormat="1">
      <c r="A318" s="14"/>
      <c r="B318" s="245"/>
      <c r="C318" s="246"/>
      <c r="D318" s="228" t="s">
        <v>155</v>
      </c>
      <c r="E318" s="247" t="s">
        <v>46</v>
      </c>
      <c r="F318" s="248" t="s">
        <v>975</v>
      </c>
      <c r="G318" s="246"/>
      <c r="H318" s="249">
        <v>658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155</v>
      </c>
      <c r="AU318" s="255" t="s">
        <v>91</v>
      </c>
      <c r="AV318" s="14" t="s">
        <v>91</v>
      </c>
      <c r="AW318" s="14" t="s">
        <v>42</v>
      </c>
      <c r="AX318" s="14" t="s">
        <v>87</v>
      </c>
      <c r="AY318" s="255" t="s">
        <v>142</v>
      </c>
    </row>
    <row r="319" s="2" customFormat="1" ht="21.75" customHeight="1">
      <c r="A319" s="41"/>
      <c r="B319" s="42"/>
      <c r="C319" s="215" t="s">
        <v>361</v>
      </c>
      <c r="D319" s="215" t="s">
        <v>144</v>
      </c>
      <c r="E319" s="216" t="s">
        <v>976</v>
      </c>
      <c r="F319" s="217" t="s">
        <v>977</v>
      </c>
      <c r="G319" s="218" t="s">
        <v>208</v>
      </c>
      <c r="H319" s="219">
        <v>195.374</v>
      </c>
      <c r="I319" s="220"/>
      <c r="J319" s="221">
        <f>ROUND(I319*H319,2)</f>
        <v>0</v>
      </c>
      <c r="K319" s="217" t="s">
        <v>148</v>
      </c>
      <c r="L319" s="47"/>
      <c r="M319" s="222" t="s">
        <v>46</v>
      </c>
      <c r="N319" s="223" t="s">
        <v>54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0.001</v>
      </c>
      <c r="T319" s="225">
        <f>S319*H319</f>
        <v>0.19537399999999999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91</v>
      </c>
      <c r="AY319" s="19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87</v>
      </c>
      <c r="BK319" s="227">
        <f>ROUND(I319*H319,2)</f>
        <v>0</v>
      </c>
      <c r="BL319" s="19" t="s">
        <v>149</v>
      </c>
      <c r="BM319" s="226" t="s">
        <v>978</v>
      </c>
    </row>
    <row r="320" s="2" customFormat="1">
      <c r="A320" s="41"/>
      <c r="B320" s="42"/>
      <c r="C320" s="43"/>
      <c r="D320" s="228" t="s">
        <v>151</v>
      </c>
      <c r="E320" s="43"/>
      <c r="F320" s="229" t="s">
        <v>979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151</v>
      </c>
      <c r="AU320" s="19" t="s">
        <v>91</v>
      </c>
    </row>
    <row r="321" s="2" customFormat="1">
      <c r="A321" s="41"/>
      <c r="B321" s="42"/>
      <c r="C321" s="43"/>
      <c r="D321" s="233" t="s">
        <v>153</v>
      </c>
      <c r="E321" s="43"/>
      <c r="F321" s="234" t="s">
        <v>980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153</v>
      </c>
      <c r="AU321" s="19" t="s">
        <v>91</v>
      </c>
    </row>
    <row r="322" s="13" customFormat="1">
      <c r="A322" s="13"/>
      <c r="B322" s="235"/>
      <c r="C322" s="236"/>
      <c r="D322" s="228" t="s">
        <v>155</v>
      </c>
      <c r="E322" s="237" t="s">
        <v>46</v>
      </c>
      <c r="F322" s="238" t="s">
        <v>981</v>
      </c>
      <c r="G322" s="236"/>
      <c r="H322" s="237" t="s">
        <v>46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155</v>
      </c>
      <c r="AU322" s="244" t="s">
        <v>91</v>
      </c>
      <c r="AV322" s="13" t="s">
        <v>87</v>
      </c>
      <c r="AW322" s="13" t="s">
        <v>42</v>
      </c>
      <c r="AX322" s="13" t="s">
        <v>83</v>
      </c>
      <c r="AY322" s="244" t="s">
        <v>142</v>
      </c>
    </row>
    <row r="323" s="13" customFormat="1">
      <c r="A323" s="13"/>
      <c r="B323" s="235"/>
      <c r="C323" s="236"/>
      <c r="D323" s="228" t="s">
        <v>155</v>
      </c>
      <c r="E323" s="237" t="s">
        <v>46</v>
      </c>
      <c r="F323" s="238" t="s">
        <v>426</v>
      </c>
      <c r="G323" s="236"/>
      <c r="H323" s="237" t="s">
        <v>46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155</v>
      </c>
      <c r="AU323" s="244" t="s">
        <v>91</v>
      </c>
      <c r="AV323" s="13" t="s">
        <v>87</v>
      </c>
      <c r="AW323" s="13" t="s">
        <v>42</v>
      </c>
      <c r="AX323" s="13" t="s">
        <v>83</v>
      </c>
      <c r="AY323" s="244" t="s">
        <v>142</v>
      </c>
    </row>
    <row r="324" s="13" customFormat="1">
      <c r="A324" s="13"/>
      <c r="B324" s="235"/>
      <c r="C324" s="236"/>
      <c r="D324" s="228" t="s">
        <v>155</v>
      </c>
      <c r="E324" s="237" t="s">
        <v>46</v>
      </c>
      <c r="F324" s="238" t="s">
        <v>427</v>
      </c>
      <c r="G324" s="236"/>
      <c r="H324" s="237" t="s">
        <v>46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155</v>
      </c>
      <c r="AU324" s="244" t="s">
        <v>91</v>
      </c>
      <c r="AV324" s="13" t="s">
        <v>87</v>
      </c>
      <c r="AW324" s="13" t="s">
        <v>42</v>
      </c>
      <c r="AX324" s="13" t="s">
        <v>83</v>
      </c>
      <c r="AY324" s="244" t="s">
        <v>142</v>
      </c>
    </row>
    <row r="325" s="14" customFormat="1">
      <c r="A325" s="14"/>
      <c r="B325" s="245"/>
      <c r="C325" s="246"/>
      <c r="D325" s="228" t="s">
        <v>155</v>
      </c>
      <c r="E325" s="247" t="s">
        <v>46</v>
      </c>
      <c r="F325" s="248" t="s">
        <v>982</v>
      </c>
      <c r="G325" s="246"/>
      <c r="H325" s="249">
        <v>116.41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155</v>
      </c>
      <c r="AU325" s="255" t="s">
        <v>91</v>
      </c>
      <c r="AV325" s="14" t="s">
        <v>91</v>
      </c>
      <c r="AW325" s="14" t="s">
        <v>42</v>
      </c>
      <c r="AX325" s="14" t="s">
        <v>83</v>
      </c>
      <c r="AY325" s="255" t="s">
        <v>142</v>
      </c>
    </row>
    <row r="326" s="13" customFormat="1">
      <c r="A326" s="13"/>
      <c r="B326" s="235"/>
      <c r="C326" s="236"/>
      <c r="D326" s="228" t="s">
        <v>155</v>
      </c>
      <c r="E326" s="237" t="s">
        <v>46</v>
      </c>
      <c r="F326" s="238" t="s">
        <v>429</v>
      </c>
      <c r="G326" s="236"/>
      <c r="H326" s="237" t="s">
        <v>46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155</v>
      </c>
      <c r="AU326" s="244" t="s">
        <v>91</v>
      </c>
      <c r="AV326" s="13" t="s">
        <v>87</v>
      </c>
      <c r="AW326" s="13" t="s">
        <v>42</v>
      </c>
      <c r="AX326" s="13" t="s">
        <v>83</v>
      </c>
      <c r="AY326" s="244" t="s">
        <v>142</v>
      </c>
    </row>
    <row r="327" s="13" customFormat="1">
      <c r="A327" s="13"/>
      <c r="B327" s="235"/>
      <c r="C327" s="236"/>
      <c r="D327" s="228" t="s">
        <v>155</v>
      </c>
      <c r="E327" s="237" t="s">
        <v>46</v>
      </c>
      <c r="F327" s="238" t="s">
        <v>430</v>
      </c>
      <c r="G327" s="236"/>
      <c r="H327" s="237" t="s">
        <v>46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155</v>
      </c>
      <c r="AU327" s="244" t="s">
        <v>91</v>
      </c>
      <c r="AV327" s="13" t="s">
        <v>87</v>
      </c>
      <c r="AW327" s="13" t="s">
        <v>42</v>
      </c>
      <c r="AX327" s="13" t="s">
        <v>83</v>
      </c>
      <c r="AY327" s="244" t="s">
        <v>142</v>
      </c>
    </row>
    <row r="328" s="14" customFormat="1">
      <c r="A328" s="14"/>
      <c r="B328" s="245"/>
      <c r="C328" s="246"/>
      <c r="D328" s="228" t="s">
        <v>155</v>
      </c>
      <c r="E328" s="247" t="s">
        <v>46</v>
      </c>
      <c r="F328" s="248" t="s">
        <v>983</v>
      </c>
      <c r="G328" s="246"/>
      <c r="H328" s="249">
        <v>11.961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155</v>
      </c>
      <c r="AU328" s="255" t="s">
        <v>91</v>
      </c>
      <c r="AV328" s="14" t="s">
        <v>91</v>
      </c>
      <c r="AW328" s="14" t="s">
        <v>42</v>
      </c>
      <c r="AX328" s="14" t="s">
        <v>83</v>
      </c>
      <c r="AY328" s="255" t="s">
        <v>142</v>
      </c>
    </row>
    <row r="329" s="13" customFormat="1">
      <c r="A329" s="13"/>
      <c r="B329" s="235"/>
      <c r="C329" s="236"/>
      <c r="D329" s="228" t="s">
        <v>155</v>
      </c>
      <c r="E329" s="237" t="s">
        <v>46</v>
      </c>
      <c r="F329" s="238" t="s">
        <v>432</v>
      </c>
      <c r="G329" s="236"/>
      <c r="H329" s="237" t="s">
        <v>46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155</v>
      </c>
      <c r="AU329" s="244" t="s">
        <v>91</v>
      </c>
      <c r="AV329" s="13" t="s">
        <v>87</v>
      </c>
      <c r="AW329" s="13" t="s">
        <v>42</v>
      </c>
      <c r="AX329" s="13" t="s">
        <v>83</v>
      </c>
      <c r="AY329" s="244" t="s">
        <v>142</v>
      </c>
    </row>
    <row r="330" s="13" customFormat="1">
      <c r="A330" s="13"/>
      <c r="B330" s="235"/>
      <c r="C330" s="236"/>
      <c r="D330" s="228" t="s">
        <v>155</v>
      </c>
      <c r="E330" s="237" t="s">
        <v>46</v>
      </c>
      <c r="F330" s="238" t="s">
        <v>433</v>
      </c>
      <c r="G330" s="236"/>
      <c r="H330" s="237" t="s">
        <v>46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155</v>
      </c>
      <c r="AU330" s="244" t="s">
        <v>91</v>
      </c>
      <c r="AV330" s="13" t="s">
        <v>87</v>
      </c>
      <c r="AW330" s="13" t="s">
        <v>42</v>
      </c>
      <c r="AX330" s="13" t="s">
        <v>83</v>
      </c>
      <c r="AY330" s="244" t="s">
        <v>142</v>
      </c>
    </row>
    <row r="331" s="14" customFormat="1">
      <c r="A331" s="14"/>
      <c r="B331" s="245"/>
      <c r="C331" s="246"/>
      <c r="D331" s="228" t="s">
        <v>155</v>
      </c>
      <c r="E331" s="247" t="s">
        <v>46</v>
      </c>
      <c r="F331" s="248" t="s">
        <v>984</v>
      </c>
      <c r="G331" s="246"/>
      <c r="H331" s="249">
        <v>67.003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155</v>
      </c>
      <c r="AU331" s="255" t="s">
        <v>91</v>
      </c>
      <c r="AV331" s="14" t="s">
        <v>91</v>
      </c>
      <c r="AW331" s="14" t="s">
        <v>42</v>
      </c>
      <c r="AX331" s="14" t="s">
        <v>83</v>
      </c>
      <c r="AY331" s="255" t="s">
        <v>142</v>
      </c>
    </row>
    <row r="332" s="15" customFormat="1">
      <c r="A332" s="15"/>
      <c r="B332" s="256"/>
      <c r="C332" s="257"/>
      <c r="D332" s="228" t="s">
        <v>155</v>
      </c>
      <c r="E332" s="258" t="s">
        <v>46</v>
      </c>
      <c r="F332" s="259" t="s">
        <v>176</v>
      </c>
      <c r="G332" s="257"/>
      <c r="H332" s="260">
        <v>195.37400000000002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155</v>
      </c>
      <c r="AU332" s="266" t="s">
        <v>91</v>
      </c>
      <c r="AV332" s="15" t="s">
        <v>149</v>
      </c>
      <c r="AW332" s="15" t="s">
        <v>42</v>
      </c>
      <c r="AX332" s="15" t="s">
        <v>87</v>
      </c>
      <c r="AY332" s="266" t="s">
        <v>142</v>
      </c>
    </row>
    <row r="333" s="12" customFormat="1" ht="22.8" customHeight="1">
      <c r="A333" s="12"/>
      <c r="B333" s="199"/>
      <c r="C333" s="200"/>
      <c r="D333" s="201" t="s">
        <v>82</v>
      </c>
      <c r="E333" s="213" t="s">
        <v>985</v>
      </c>
      <c r="F333" s="213" t="s">
        <v>986</v>
      </c>
      <c r="G333" s="200"/>
      <c r="H333" s="200"/>
      <c r="I333" s="203"/>
      <c r="J333" s="214">
        <f>BK333</f>
        <v>0</v>
      </c>
      <c r="K333" s="200"/>
      <c r="L333" s="205"/>
      <c r="M333" s="206"/>
      <c r="N333" s="207"/>
      <c r="O333" s="207"/>
      <c r="P333" s="208">
        <f>SUM(P334:P413)</f>
        <v>0</v>
      </c>
      <c r="Q333" s="207"/>
      <c r="R333" s="208">
        <f>SUM(R334:R413)</f>
        <v>0</v>
      </c>
      <c r="S333" s="207"/>
      <c r="T333" s="209">
        <f>SUM(T334:T413)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87</v>
      </c>
      <c r="AT333" s="211" t="s">
        <v>82</v>
      </c>
      <c r="AU333" s="211" t="s">
        <v>87</v>
      </c>
      <c r="AY333" s="210" t="s">
        <v>142</v>
      </c>
      <c r="BK333" s="212">
        <f>SUM(BK334:BK413)</f>
        <v>0</v>
      </c>
    </row>
    <row r="334" s="2" customFormat="1" ht="24.15" customHeight="1">
      <c r="A334" s="41"/>
      <c r="B334" s="42"/>
      <c r="C334" s="215" t="s">
        <v>373</v>
      </c>
      <c r="D334" s="215" t="s">
        <v>144</v>
      </c>
      <c r="E334" s="216" t="s">
        <v>987</v>
      </c>
      <c r="F334" s="217" t="s">
        <v>988</v>
      </c>
      <c r="G334" s="218" t="s">
        <v>180</v>
      </c>
      <c r="H334" s="219">
        <v>0.85299999999999998</v>
      </c>
      <c r="I334" s="220"/>
      <c r="J334" s="221">
        <f>ROUND(I334*H334,2)</f>
        <v>0</v>
      </c>
      <c r="K334" s="217" t="s">
        <v>148</v>
      </c>
      <c r="L334" s="47"/>
      <c r="M334" s="222" t="s">
        <v>46</v>
      </c>
      <c r="N334" s="223" t="s">
        <v>54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91</v>
      </c>
      <c r="AY334" s="19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87</v>
      </c>
      <c r="BK334" s="227">
        <f>ROUND(I334*H334,2)</f>
        <v>0</v>
      </c>
      <c r="BL334" s="19" t="s">
        <v>149</v>
      </c>
      <c r="BM334" s="226" t="s">
        <v>989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990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151</v>
      </c>
      <c r="AU335" s="19" t="s">
        <v>91</v>
      </c>
    </row>
    <row r="336" s="2" customFormat="1">
      <c r="A336" s="41"/>
      <c r="B336" s="42"/>
      <c r="C336" s="43"/>
      <c r="D336" s="233" t="s">
        <v>153</v>
      </c>
      <c r="E336" s="43"/>
      <c r="F336" s="234" t="s">
        <v>991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153</v>
      </c>
      <c r="AU336" s="19" t="s">
        <v>91</v>
      </c>
    </row>
    <row r="337" s="13" customFormat="1">
      <c r="A337" s="13"/>
      <c r="B337" s="235"/>
      <c r="C337" s="236"/>
      <c r="D337" s="228" t="s">
        <v>155</v>
      </c>
      <c r="E337" s="237" t="s">
        <v>46</v>
      </c>
      <c r="F337" s="238" t="s">
        <v>981</v>
      </c>
      <c r="G337" s="236"/>
      <c r="H337" s="237" t="s">
        <v>46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155</v>
      </c>
      <c r="AU337" s="244" t="s">
        <v>91</v>
      </c>
      <c r="AV337" s="13" t="s">
        <v>87</v>
      </c>
      <c r="AW337" s="13" t="s">
        <v>42</v>
      </c>
      <c r="AX337" s="13" t="s">
        <v>83</v>
      </c>
      <c r="AY337" s="244" t="s">
        <v>142</v>
      </c>
    </row>
    <row r="338" s="13" customFormat="1">
      <c r="A338" s="13"/>
      <c r="B338" s="235"/>
      <c r="C338" s="236"/>
      <c r="D338" s="228" t="s">
        <v>155</v>
      </c>
      <c r="E338" s="237" t="s">
        <v>46</v>
      </c>
      <c r="F338" s="238" t="s">
        <v>426</v>
      </c>
      <c r="G338" s="236"/>
      <c r="H338" s="237" t="s">
        <v>46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155</v>
      </c>
      <c r="AU338" s="244" t="s">
        <v>91</v>
      </c>
      <c r="AV338" s="13" t="s">
        <v>87</v>
      </c>
      <c r="AW338" s="13" t="s">
        <v>42</v>
      </c>
      <c r="AX338" s="13" t="s">
        <v>83</v>
      </c>
      <c r="AY338" s="244" t="s">
        <v>142</v>
      </c>
    </row>
    <row r="339" s="13" customFormat="1">
      <c r="A339" s="13"/>
      <c r="B339" s="235"/>
      <c r="C339" s="236"/>
      <c r="D339" s="228" t="s">
        <v>155</v>
      </c>
      <c r="E339" s="237" t="s">
        <v>46</v>
      </c>
      <c r="F339" s="238" t="s">
        <v>427</v>
      </c>
      <c r="G339" s="236"/>
      <c r="H339" s="237" t="s">
        <v>46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155</v>
      </c>
      <c r="AU339" s="244" t="s">
        <v>91</v>
      </c>
      <c r="AV339" s="13" t="s">
        <v>87</v>
      </c>
      <c r="AW339" s="13" t="s">
        <v>42</v>
      </c>
      <c r="AX339" s="13" t="s">
        <v>83</v>
      </c>
      <c r="AY339" s="244" t="s">
        <v>142</v>
      </c>
    </row>
    <row r="340" s="14" customFormat="1">
      <c r="A340" s="14"/>
      <c r="B340" s="245"/>
      <c r="C340" s="246"/>
      <c r="D340" s="228" t="s">
        <v>155</v>
      </c>
      <c r="E340" s="247" t="s">
        <v>46</v>
      </c>
      <c r="F340" s="248" t="s">
        <v>992</v>
      </c>
      <c r="G340" s="246"/>
      <c r="H340" s="249">
        <v>0.11600000000000001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155</v>
      </c>
      <c r="AU340" s="255" t="s">
        <v>91</v>
      </c>
      <c r="AV340" s="14" t="s">
        <v>91</v>
      </c>
      <c r="AW340" s="14" t="s">
        <v>42</v>
      </c>
      <c r="AX340" s="14" t="s">
        <v>83</v>
      </c>
      <c r="AY340" s="255" t="s">
        <v>142</v>
      </c>
    </row>
    <row r="341" s="13" customFormat="1">
      <c r="A341" s="13"/>
      <c r="B341" s="235"/>
      <c r="C341" s="236"/>
      <c r="D341" s="228" t="s">
        <v>155</v>
      </c>
      <c r="E341" s="237" t="s">
        <v>46</v>
      </c>
      <c r="F341" s="238" t="s">
        <v>429</v>
      </c>
      <c r="G341" s="236"/>
      <c r="H341" s="237" t="s">
        <v>46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155</v>
      </c>
      <c r="AU341" s="244" t="s">
        <v>91</v>
      </c>
      <c r="AV341" s="13" t="s">
        <v>87</v>
      </c>
      <c r="AW341" s="13" t="s">
        <v>42</v>
      </c>
      <c r="AX341" s="13" t="s">
        <v>83</v>
      </c>
      <c r="AY341" s="244" t="s">
        <v>142</v>
      </c>
    </row>
    <row r="342" s="13" customFormat="1">
      <c r="A342" s="13"/>
      <c r="B342" s="235"/>
      <c r="C342" s="236"/>
      <c r="D342" s="228" t="s">
        <v>155</v>
      </c>
      <c r="E342" s="237" t="s">
        <v>46</v>
      </c>
      <c r="F342" s="238" t="s">
        <v>430</v>
      </c>
      <c r="G342" s="236"/>
      <c r="H342" s="237" t="s">
        <v>46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155</v>
      </c>
      <c r="AU342" s="244" t="s">
        <v>91</v>
      </c>
      <c r="AV342" s="13" t="s">
        <v>87</v>
      </c>
      <c r="AW342" s="13" t="s">
        <v>42</v>
      </c>
      <c r="AX342" s="13" t="s">
        <v>83</v>
      </c>
      <c r="AY342" s="244" t="s">
        <v>142</v>
      </c>
    </row>
    <row r="343" s="14" customFormat="1">
      <c r="A343" s="14"/>
      <c r="B343" s="245"/>
      <c r="C343" s="246"/>
      <c r="D343" s="228" t="s">
        <v>155</v>
      </c>
      <c r="E343" s="247" t="s">
        <v>46</v>
      </c>
      <c r="F343" s="248" t="s">
        <v>993</v>
      </c>
      <c r="G343" s="246"/>
      <c r="H343" s="249">
        <v>0.012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155</v>
      </c>
      <c r="AU343" s="255" t="s">
        <v>91</v>
      </c>
      <c r="AV343" s="14" t="s">
        <v>91</v>
      </c>
      <c r="AW343" s="14" t="s">
        <v>42</v>
      </c>
      <c r="AX343" s="14" t="s">
        <v>83</v>
      </c>
      <c r="AY343" s="255" t="s">
        <v>142</v>
      </c>
    </row>
    <row r="344" s="13" customFormat="1">
      <c r="A344" s="13"/>
      <c r="B344" s="235"/>
      <c r="C344" s="236"/>
      <c r="D344" s="228" t="s">
        <v>155</v>
      </c>
      <c r="E344" s="237" t="s">
        <v>46</v>
      </c>
      <c r="F344" s="238" t="s">
        <v>432</v>
      </c>
      <c r="G344" s="236"/>
      <c r="H344" s="237" t="s">
        <v>46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155</v>
      </c>
      <c r="AU344" s="244" t="s">
        <v>91</v>
      </c>
      <c r="AV344" s="13" t="s">
        <v>87</v>
      </c>
      <c r="AW344" s="13" t="s">
        <v>42</v>
      </c>
      <c r="AX344" s="13" t="s">
        <v>83</v>
      </c>
      <c r="AY344" s="244" t="s">
        <v>142</v>
      </c>
    </row>
    <row r="345" s="13" customFormat="1">
      <c r="A345" s="13"/>
      <c r="B345" s="235"/>
      <c r="C345" s="236"/>
      <c r="D345" s="228" t="s">
        <v>155</v>
      </c>
      <c r="E345" s="237" t="s">
        <v>46</v>
      </c>
      <c r="F345" s="238" t="s">
        <v>433</v>
      </c>
      <c r="G345" s="236"/>
      <c r="H345" s="237" t="s">
        <v>46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155</v>
      </c>
      <c r="AU345" s="244" t="s">
        <v>91</v>
      </c>
      <c r="AV345" s="13" t="s">
        <v>87</v>
      </c>
      <c r="AW345" s="13" t="s">
        <v>42</v>
      </c>
      <c r="AX345" s="13" t="s">
        <v>83</v>
      </c>
      <c r="AY345" s="244" t="s">
        <v>142</v>
      </c>
    </row>
    <row r="346" s="14" customFormat="1">
      <c r="A346" s="14"/>
      <c r="B346" s="245"/>
      <c r="C346" s="246"/>
      <c r="D346" s="228" t="s">
        <v>155</v>
      </c>
      <c r="E346" s="247" t="s">
        <v>46</v>
      </c>
      <c r="F346" s="248" t="s">
        <v>994</v>
      </c>
      <c r="G346" s="246"/>
      <c r="H346" s="249">
        <v>0.067000000000000004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155</v>
      </c>
      <c r="AU346" s="255" t="s">
        <v>91</v>
      </c>
      <c r="AV346" s="14" t="s">
        <v>91</v>
      </c>
      <c r="AW346" s="14" t="s">
        <v>42</v>
      </c>
      <c r="AX346" s="14" t="s">
        <v>83</v>
      </c>
      <c r="AY346" s="255" t="s">
        <v>142</v>
      </c>
    </row>
    <row r="347" s="16" customFormat="1">
      <c r="A347" s="16"/>
      <c r="B347" s="278"/>
      <c r="C347" s="279"/>
      <c r="D347" s="228" t="s">
        <v>155</v>
      </c>
      <c r="E347" s="280" t="s">
        <v>46</v>
      </c>
      <c r="F347" s="281" t="s">
        <v>424</v>
      </c>
      <c r="G347" s="279"/>
      <c r="H347" s="282">
        <v>0.19500000000000001</v>
      </c>
      <c r="I347" s="283"/>
      <c r="J347" s="279"/>
      <c r="K347" s="279"/>
      <c r="L347" s="284"/>
      <c r="M347" s="285"/>
      <c r="N347" s="286"/>
      <c r="O347" s="286"/>
      <c r="P347" s="286"/>
      <c r="Q347" s="286"/>
      <c r="R347" s="286"/>
      <c r="S347" s="286"/>
      <c r="T347" s="28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8" t="s">
        <v>155</v>
      </c>
      <c r="AU347" s="288" t="s">
        <v>91</v>
      </c>
      <c r="AV347" s="16" t="s">
        <v>100</v>
      </c>
      <c r="AW347" s="16" t="s">
        <v>42</v>
      </c>
      <c r="AX347" s="16" t="s">
        <v>83</v>
      </c>
      <c r="AY347" s="288" t="s">
        <v>142</v>
      </c>
    </row>
    <row r="348" s="13" customFormat="1">
      <c r="A348" s="13"/>
      <c r="B348" s="235"/>
      <c r="C348" s="236"/>
      <c r="D348" s="228" t="s">
        <v>155</v>
      </c>
      <c r="E348" s="237" t="s">
        <v>46</v>
      </c>
      <c r="F348" s="238" t="s">
        <v>973</v>
      </c>
      <c r="G348" s="236"/>
      <c r="H348" s="237" t="s">
        <v>46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155</v>
      </c>
      <c r="AU348" s="244" t="s">
        <v>91</v>
      </c>
      <c r="AV348" s="13" t="s">
        <v>87</v>
      </c>
      <c r="AW348" s="13" t="s">
        <v>42</v>
      </c>
      <c r="AX348" s="13" t="s">
        <v>83</v>
      </c>
      <c r="AY348" s="244" t="s">
        <v>142</v>
      </c>
    </row>
    <row r="349" s="13" customFormat="1">
      <c r="A349" s="13"/>
      <c r="B349" s="235"/>
      <c r="C349" s="236"/>
      <c r="D349" s="228" t="s">
        <v>155</v>
      </c>
      <c r="E349" s="237" t="s">
        <v>46</v>
      </c>
      <c r="F349" s="238" t="s">
        <v>974</v>
      </c>
      <c r="G349" s="236"/>
      <c r="H349" s="237" t="s">
        <v>46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155</v>
      </c>
      <c r="AU349" s="244" t="s">
        <v>91</v>
      </c>
      <c r="AV349" s="13" t="s">
        <v>87</v>
      </c>
      <c r="AW349" s="13" t="s">
        <v>42</v>
      </c>
      <c r="AX349" s="13" t="s">
        <v>83</v>
      </c>
      <c r="AY349" s="244" t="s">
        <v>142</v>
      </c>
    </row>
    <row r="350" s="14" customFormat="1">
      <c r="A350" s="14"/>
      <c r="B350" s="245"/>
      <c r="C350" s="246"/>
      <c r="D350" s="228" t="s">
        <v>155</v>
      </c>
      <c r="E350" s="247" t="s">
        <v>46</v>
      </c>
      <c r="F350" s="248" t="s">
        <v>995</v>
      </c>
      <c r="G350" s="246"/>
      <c r="H350" s="249">
        <v>0.65800000000000003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155</v>
      </c>
      <c r="AU350" s="255" t="s">
        <v>91</v>
      </c>
      <c r="AV350" s="14" t="s">
        <v>91</v>
      </c>
      <c r="AW350" s="14" t="s">
        <v>42</v>
      </c>
      <c r="AX350" s="14" t="s">
        <v>83</v>
      </c>
      <c r="AY350" s="255" t="s">
        <v>142</v>
      </c>
    </row>
    <row r="351" s="16" customFormat="1">
      <c r="A351" s="16"/>
      <c r="B351" s="278"/>
      <c r="C351" s="279"/>
      <c r="D351" s="228" t="s">
        <v>155</v>
      </c>
      <c r="E351" s="280" t="s">
        <v>46</v>
      </c>
      <c r="F351" s="281" t="s">
        <v>424</v>
      </c>
      <c r="G351" s="279"/>
      <c r="H351" s="282">
        <v>0.65800000000000003</v>
      </c>
      <c r="I351" s="283"/>
      <c r="J351" s="279"/>
      <c r="K351" s="279"/>
      <c r="L351" s="284"/>
      <c r="M351" s="285"/>
      <c r="N351" s="286"/>
      <c r="O351" s="286"/>
      <c r="P351" s="286"/>
      <c r="Q351" s="286"/>
      <c r="R351" s="286"/>
      <c r="S351" s="286"/>
      <c r="T351" s="28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8" t="s">
        <v>155</v>
      </c>
      <c r="AU351" s="288" t="s">
        <v>91</v>
      </c>
      <c r="AV351" s="16" t="s">
        <v>100</v>
      </c>
      <c r="AW351" s="16" t="s">
        <v>42</v>
      </c>
      <c r="AX351" s="16" t="s">
        <v>83</v>
      </c>
      <c r="AY351" s="288" t="s">
        <v>142</v>
      </c>
    </row>
    <row r="352" s="15" customFormat="1">
      <c r="A352" s="15"/>
      <c r="B352" s="256"/>
      <c r="C352" s="257"/>
      <c r="D352" s="228" t="s">
        <v>155</v>
      </c>
      <c r="E352" s="258" t="s">
        <v>46</v>
      </c>
      <c r="F352" s="259" t="s">
        <v>176</v>
      </c>
      <c r="G352" s="257"/>
      <c r="H352" s="260">
        <v>0.85299999999999998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155</v>
      </c>
      <c r="AU352" s="266" t="s">
        <v>91</v>
      </c>
      <c r="AV352" s="15" t="s">
        <v>149</v>
      </c>
      <c r="AW352" s="15" t="s">
        <v>42</v>
      </c>
      <c r="AX352" s="15" t="s">
        <v>87</v>
      </c>
      <c r="AY352" s="266" t="s">
        <v>142</v>
      </c>
    </row>
    <row r="353" s="2" customFormat="1" ht="24.15" customHeight="1">
      <c r="A353" s="41"/>
      <c r="B353" s="42"/>
      <c r="C353" s="215" t="s">
        <v>379</v>
      </c>
      <c r="D353" s="215" t="s">
        <v>144</v>
      </c>
      <c r="E353" s="216" t="s">
        <v>996</v>
      </c>
      <c r="F353" s="217" t="s">
        <v>997</v>
      </c>
      <c r="G353" s="218" t="s">
        <v>180</v>
      </c>
      <c r="H353" s="219">
        <v>16.213999999999999</v>
      </c>
      <c r="I353" s="220"/>
      <c r="J353" s="221">
        <f>ROUND(I353*H353,2)</f>
        <v>0</v>
      </c>
      <c r="K353" s="217" t="s">
        <v>148</v>
      </c>
      <c r="L353" s="47"/>
      <c r="M353" s="222" t="s">
        <v>46</v>
      </c>
      <c r="N353" s="223" t="s">
        <v>54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91</v>
      </c>
      <c r="AY353" s="19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87</v>
      </c>
      <c r="BK353" s="227">
        <f>ROUND(I353*H353,2)</f>
        <v>0</v>
      </c>
      <c r="BL353" s="19" t="s">
        <v>149</v>
      </c>
      <c r="BM353" s="226" t="s">
        <v>998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999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151</v>
      </c>
      <c r="AU354" s="19" t="s">
        <v>91</v>
      </c>
    </row>
    <row r="355" s="2" customFormat="1">
      <c r="A355" s="41"/>
      <c r="B355" s="42"/>
      <c r="C355" s="43"/>
      <c r="D355" s="233" t="s">
        <v>153</v>
      </c>
      <c r="E355" s="43"/>
      <c r="F355" s="234" t="s">
        <v>1000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153</v>
      </c>
      <c r="AU355" s="19" t="s">
        <v>91</v>
      </c>
    </row>
    <row r="356" s="13" customFormat="1">
      <c r="A356" s="13"/>
      <c r="B356" s="235"/>
      <c r="C356" s="236"/>
      <c r="D356" s="228" t="s">
        <v>155</v>
      </c>
      <c r="E356" s="237" t="s">
        <v>46</v>
      </c>
      <c r="F356" s="238" t="s">
        <v>981</v>
      </c>
      <c r="G356" s="236"/>
      <c r="H356" s="237" t="s">
        <v>46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155</v>
      </c>
      <c r="AU356" s="244" t="s">
        <v>91</v>
      </c>
      <c r="AV356" s="13" t="s">
        <v>87</v>
      </c>
      <c r="AW356" s="13" t="s">
        <v>42</v>
      </c>
      <c r="AX356" s="13" t="s">
        <v>83</v>
      </c>
      <c r="AY356" s="244" t="s">
        <v>142</v>
      </c>
    </row>
    <row r="357" s="13" customFormat="1">
      <c r="A357" s="13"/>
      <c r="B357" s="235"/>
      <c r="C357" s="236"/>
      <c r="D357" s="228" t="s">
        <v>155</v>
      </c>
      <c r="E357" s="237" t="s">
        <v>46</v>
      </c>
      <c r="F357" s="238" t="s">
        <v>426</v>
      </c>
      <c r="G357" s="236"/>
      <c r="H357" s="237" t="s">
        <v>46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155</v>
      </c>
      <c r="AU357" s="244" t="s">
        <v>91</v>
      </c>
      <c r="AV357" s="13" t="s">
        <v>87</v>
      </c>
      <c r="AW357" s="13" t="s">
        <v>42</v>
      </c>
      <c r="AX357" s="13" t="s">
        <v>83</v>
      </c>
      <c r="AY357" s="244" t="s">
        <v>142</v>
      </c>
    </row>
    <row r="358" s="13" customFormat="1">
      <c r="A358" s="13"/>
      <c r="B358" s="235"/>
      <c r="C358" s="236"/>
      <c r="D358" s="228" t="s">
        <v>155</v>
      </c>
      <c r="E358" s="237" t="s">
        <v>46</v>
      </c>
      <c r="F358" s="238" t="s">
        <v>427</v>
      </c>
      <c r="G358" s="236"/>
      <c r="H358" s="237" t="s">
        <v>46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155</v>
      </c>
      <c r="AU358" s="244" t="s">
        <v>91</v>
      </c>
      <c r="AV358" s="13" t="s">
        <v>87</v>
      </c>
      <c r="AW358" s="13" t="s">
        <v>42</v>
      </c>
      <c r="AX358" s="13" t="s">
        <v>83</v>
      </c>
      <c r="AY358" s="244" t="s">
        <v>142</v>
      </c>
    </row>
    <row r="359" s="14" customFormat="1">
      <c r="A359" s="14"/>
      <c r="B359" s="245"/>
      <c r="C359" s="246"/>
      <c r="D359" s="228" t="s">
        <v>155</v>
      </c>
      <c r="E359" s="247" t="s">
        <v>46</v>
      </c>
      <c r="F359" s="248" t="s">
        <v>1001</v>
      </c>
      <c r="G359" s="246"/>
      <c r="H359" s="249">
        <v>2.2120000000000002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155</v>
      </c>
      <c r="AU359" s="255" t="s">
        <v>91</v>
      </c>
      <c r="AV359" s="14" t="s">
        <v>91</v>
      </c>
      <c r="AW359" s="14" t="s">
        <v>42</v>
      </c>
      <c r="AX359" s="14" t="s">
        <v>83</v>
      </c>
      <c r="AY359" s="255" t="s">
        <v>142</v>
      </c>
    </row>
    <row r="360" s="13" customFormat="1">
      <c r="A360" s="13"/>
      <c r="B360" s="235"/>
      <c r="C360" s="236"/>
      <c r="D360" s="228" t="s">
        <v>155</v>
      </c>
      <c r="E360" s="237" t="s">
        <v>46</v>
      </c>
      <c r="F360" s="238" t="s">
        <v>429</v>
      </c>
      <c r="G360" s="236"/>
      <c r="H360" s="237" t="s">
        <v>46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155</v>
      </c>
      <c r="AU360" s="244" t="s">
        <v>91</v>
      </c>
      <c r="AV360" s="13" t="s">
        <v>87</v>
      </c>
      <c r="AW360" s="13" t="s">
        <v>42</v>
      </c>
      <c r="AX360" s="13" t="s">
        <v>83</v>
      </c>
      <c r="AY360" s="244" t="s">
        <v>142</v>
      </c>
    </row>
    <row r="361" s="13" customFormat="1">
      <c r="A361" s="13"/>
      <c r="B361" s="235"/>
      <c r="C361" s="236"/>
      <c r="D361" s="228" t="s">
        <v>155</v>
      </c>
      <c r="E361" s="237" t="s">
        <v>46</v>
      </c>
      <c r="F361" s="238" t="s">
        <v>430</v>
      </c>
      <c r="G361" s="236"/>
      <c r="H361" s="237" t="s">
        <v>46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155</v>
      </c>
      <c r="AU361" s="244" t="s">
        <v>91</v>
      </c>
      <c r="AV361" s="13" t="s">
        <v>87</v>
      </c>
      <c r="AW361" s="13" t="s">
        <v>42</v>
      </c>
      <c r="AX361" s="13" t="s">
        <v>83</v>
      </c>
      <c r="AY361" s="244" t="s">
        <v>142</v>
      </c>
    </row>
    <row r="362" s="14" customFormat="1">
      <c r="A362" s="14"/>
      <c r="B362" s="245"/>
      <c r="C362" s="246"/>
      <c r="D362" s="228" t="s">
        <v>155</v>
      </c>
      <c r="E362" s="247" t="s">
        <v>46</v>
      </c>
      <c r="F362" s="248" t="s">
        <v>1002</v>
      </c>
      <c r="G362" s="246"/>
      <c r="H362" s="249">
        <v>0.22700000000000001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155</v>
      </c>
      <c r="AU362" s="255" t="s">
        <v>91</v>
      </c>
      <c r="AV362" s="14" t="s">
        <v>91</v>
      </c>
      <c r="AW362" s="14" t="s">
        <v>42</v>
      </c>
      <c r="AX362" s="14" t="s">
        <v>83</v>
      </c>
      <c r="AY362" s="255" t="s">
        <v>142</v>
      </c>
    </row>
    <row r="363" s="13" customFormat="1">
      <c r="A363" s="13"/>
      <c r="B363" s="235"/>
      <c r="C363" s="236"/>
      <c r="D363" s="228" t="s">
        <v>155</v>
      </c>
      <c r="E363" s="237" t="s">
        <v>46</v>
      </c>
      <c r="F363" s="238" t="s">
        <v>432</v>
      </c>
      <c r="G363" s="236"/>
      <c r="H363" s="237" t="s">
        <v>46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155</v>
      </c>
      <c r="AU363" s="244" t="s">
        <v>91</v>
      </c>
      <c r="AV363" s="13" t="s">
        <v>87</v>
      </c>
      <c r="AW363" s="13" t="s">
        <v>42</v>
      </c>
      <c r="AX363" s="13" t="s">
        <v>83</v>
      </c>
      <c r="AY363" s="244" t="s">
        <v>142</v>
      </c>
    </row>
    <row r="364" s="13" customFormat="1">
      <c r="A364" s="13"/>
      <c r="B364" s="235"/>
      <c r="C364" s="236"/>
      <c r="D364" s="228" t="s">
        <v>155</v>
      </c>
      <c r="E364" s="237" t="s">
        <v>46</v>
      </c>
      <c r="F364" s="238" t="s">
        <v>433</v>
      </c>
      <c r="G364" s="236"/>
      <c r="H364" s="237" t="s">
        <v>46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155</v>
      </c>
      <c r="AU364" s="244" t="s">
        <v>91</v>
      </c>
      <c r="AV364" s="13" t="s">
        <v>87</v>
      </c>
      <c r="AW364" s="13" t="s">
        <v>42</v>
      </c>
      <c r="AX364" s="13" t="s">
        <v>83</v>
      </c>
      <c r="AY364" s="244" t="s">
        <v>142</v>
      </c>
    </row>
    <row r="365" s="14" customFormat="1">
      <c r="A365" s="14"/>
      <c r="B365" s="245"/>
      <c r="C365" s="246"/>
      <c r="D365" s="228" t="s">
        <v>155</v>
      </c>
      <c r="E365" s="247" t="s">
        <v>46</v>
      </c>
      <c r="F365" s="248" t="s">
        <v>1003</v>
      </c>
      <c r="G365" s="246"/>
      <c r="H365" s="249">
        <v>1.2729999999999999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155</v>
      </c>
      <c r="AU365" s="255" t="s">
        <v>91</v>
      </c>
      <c r="AV365" s="14" t="s">
        <v>91</v>
      </c>
      <c r="AW365" s="14" t="s">
        <v>42</v>
      </c>
      <c r="AX365" s="14" t="s">
        <v>83</v>
      </c>
      <c r="AY365" s="255" t="s">
        <v>142</v>
      </c>
    </row>
    <row r="366" s="16" customFormat="1">
      <c r="A366" s="16"/>
      <c r="B366" s="278"/>
      <c r="C366" s="279"/>
      <c r="D366" s="228" t="s">
        <v>155</v>
      </c>
      <c r="E366" s="280" t="s">
        <v>46</v>
      </c>
      <c r="F366" s="281" t="s">
        <v>424</v>
      </c>
      <c r="G366" s="279"/>
      <c r="H366" s="282">
        <v>3.7119999999999997</v>
      </c>
      <c r="I366" s="283"/>
      <c r="J366" s="279"/>
      <c r="K366" s="279"/>
      <c r="L366" s="284"/>
      <c r="M366" s="285"/>
      <c r="N366" s="286"/>
      <c r="O366" s="286"/>
      <c r="P366" s="286"/>
      <c r="Q366" s="286"/>
      <c r="R366" s="286"/>
      <c r="S366" s="286"/>
      <c r="T366" s="28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8" t="s">
        <v>155</v>
      </c>
      <c r="AU366" s="288" t="s">
        <v>91</v>
      </c>
      <c r="AV366" s="16" t="s">
        <v>100</v>
      </c>
      <c r="AW366" s="16" t="s">
        <v>42</v>
      </c>
      <c r="AX366" s="16" t="s">
        <v>83</v>
      </c>
      <c r="AY366" s="288" t="s">
        <v>142</v>
      </c>
    </row>
    <row r="367" s="13" customFormat="1">
      <c r="A367" s="13"/>
      <c r="B367" s="235"/>
      <c r="C367" s="236"/>
      <c r="D367" s="228" t="s">
        <v>155</v>
      </c>
      <c r="E367" s="237" t="s">
        <v>46</v>
      </c>
      <c r="F367" s="238" t="s">
        <v>973</v>
      </c>
      <c r="G367" s="236"/>
      <c r="H367" s="237" t="s">
        <v>46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155</v>
      </c>
      <c r="AU367" s="244" t="s">
        <v>91</v>
      </c>
      <c r="AV367" s="13" t="s">
        <v>87</v>
      </c>
      <c r="AW367" s="13" t="s">
        <v>42</v>
      </c>
      <c r="AX367" s="13" t="s">
        <v>83</v>
      </c>
      <c r="AY367" s="244" t="s">
        <v>142</v>
      </c>
    </row>
    <row r="368" s="13" customFormat="1">
      <c r="A368" s="13"/>
      <c r="B368" s="235"/>
      <c r="C368" s="236"/>
      <c r="D368" s="228" t="s">
        <v>155</v>
      </c>
      <c r="E368" s="237" t="s">
        <v>46</v>
      </c>
      <c r="F368" s="238" t="s">
        <v>974</v>
      </c>
      <c r="G368" s="236"/>
      <c r="H368" s="237" t="s">
        <v>46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155</v>
      </c>
      <c r="AU368" s="244" t="s">
        <v>91</v>
      </c>
      <c r="AV368" s="13" t="s">
        <v>87</v>
      </c>
      <c r="AW368" s="13" t="s">
        <v>42</v>
      </c>
      <c r="AX368" s="13" t="s">
        <v>83</v>
      </c>
      <c r="AY368" s="244" t="s">
        <v>142</v>
      </c>
    </row>
    <row r="369" s="14" customFormat="1">
      <c r="A369" s="14"/>
      <c r="B369" s="245"/>
      <c r="C369" s="246"/>
      <c r="D369" s="228" t="s">
        <v>155</v>
      </c>
      <c r="E369" s="247" t="s">
        <v>46</v>
      </c>
      <c r="F369" s="248" t="s">
        <v>1004</v>
      </c>
      <c r="G369" s="246"/>
      <c r="H369" s="249">
        <v>12.502000000000001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155</v>
      </c>
      <c r="AU369" s="255" t="s">
        <v>91</v>
      </c>
      <c r="AV369" s="14" t="s">
        <v>91</v>
      </c>
      <c r="AW369" s="14" t="s">
        <v>42</v>
      </c>
      <c r="AX369" s="14" t="s">
        <v>83</v>
      </c>
      <c r="AY369" s="255" t="s">
        <v>142</v>
      </c>
    </row>
    <row r="370" s="16" customFormat="1">
      <c r="A370" s="16"/>
      <c r="B370" s="278"/>
      <c r="C370" s="279"/>
      <c r="D370" s="228" t="s">
        <v>155</v>
      </c>
      <c r="E370" s="280" t="s">
        <v>46</v>
      </c>
      <c r="F370" s="281" t="s">
        <v>424</v>
      </c>
      <c r="G370" s="279"/>
      <c r="H370" s="282">
        <v>12.502000000000001</v>
      </c>
      <c r="I370" s="283"/>
      <c r="J370" s="279"/>
      <c r="K370" s="279"/>
      <c r="L370" s="284"/>
      <c r="M370" s="285"/>
      <c r="N370" s="286"/>
      <c r="O370" s="286"/>
      <c r="P370" s="286"/>
      <c r="Q370" s="286"/>
      <c r="R370" s="286"/>
      <c r="S370" s="286"/>
      <c r="T370" s="287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8" t="s">
        <v>155</v>
      </c>
      <c r="AU370" s="288" t="s">
        <v>91</v>
      </c>
      <c r="AV370" s="16" t="s">
        <v>100</v>
      </c>
      <c r="AW370" s="16" t="s">
        <v>42</v>
      </c>
      <c r="AX370" s="16" t="s">
        <v>83</v>
      </c>
      <c r="AY370" s="288" t="s">
        <v>142</v>
      </c>
    </row>
    <row r="371" s="15" customFormat="1">
      <c r="A371" s="15"/>
      <c r="B371" s="256"/>
      <c r="C371" s="257"/>
      <c r="D371" s="228" t="s">
        <v>155</v>
      </c>
      <c r="E371" s="258" t="s">
        <v>46</v>
      </c>
      <c r="F371" s="259" t="s">
        <v>176</v>
      </c>
      <c r="G371" s="257"/>
      <c r="H371" s="260">
        <v>16.213999999999999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155</v>
      </c>
      <c r="AU371" s="266" t="s">
        <v>91</v>
      </c>
      <c r="AV371" s="15" t="s">
        <v>149</v>
      </c>
      <c r="AW371" s="15" t="s">
        <v>42</v>
      </c>
      <c r="AX371" s="15" t="s">
        <v>87</v>
      </c>
      <c r="AY371" s="266" t="s">
        <v>142</v>
      </c>
    </row>
    <row r="372" s="2" customFormat="1" ht="37.8" customHeight="1">
      <c r="A372" s="41"/>
      <c r="B372" s="42"/>
      <c r="C372" s="215" t="s">
        <v>387</v>
      </c>
      <c r="D372" s="215" t="s">
        <v>144</v>
      </c>
      <c r="E372" s="216" t="s">
        <v>1005</v>
      </c>
      <c r="F372" s="217" t="s">
        <v>1006</v>
      </c>
      <c r="G372" s="218" t="s">
        <v>180</v>
      </c>
      <c r="H372" s="219">
        <v>13.935000000000001</v>
      </c>
      <c r="I372" s="220"/>
      <c r="J372" s="221">
        <f>ROUND(I372*H372,2)</f>
        <v>0</v>
      </c>
      <c r="K372" s="217" t="s">
        <v>148</v>
      </c>
      <c r="L372" s="47"/>
      <c r="M372" s="222" t="s">
        <v>46</v>
      </c>
      <c r="N372" s="223" t="s">
        <v>54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91</v>
      </c>
      <c r="AY372" s="19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87</v>
      </c>
      <c r="BK372" s="227">
        <f>ROUND(I372*H372,2)</f>
        <v>0</v>
      </c>
      <c r="BL372" s="19" t="s">
        <v>149</v>
      </c>
      <c r="BM372" s="226" t="s">
        <v>1007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1008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151</v>
      </c>
      <c r="AU373" s="19" t="s">
        <v>91</v>
      </c>
    </row>
    <row r="374" s="2" customFormat="1">
      <c r="A374" s="41"/>
      <c r="B374" s="42"/>
      <c r="C374" s="43"/>
      <c r="D374" s="233" t="s">
        <v>153</v>
      </c>
      <c r="E374" s="43"/>
      <c r="F374" s="234" t="s">
        <v>1009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153</v>
      </c>
      <c r="AU374" s="19" t="s">
        <v>91</v>
      </c>
    </row>
    <row r="375" s="14" customFormat="1">
      <c r="A375" s="14"/>
      <c r="B375" s="245"/>
      <c r="C375" s="246"/>
      <c r="D375" s="228" t="s">
        <v>155</v>
      </c>
      <c r="E375" s="247" t="s">
        <v>46</v>
      </c>
      <c r="F375" s="248" t="s">
        <v>1010</v>
      </c>
      <c r="G375" s="246"/>
      <c r="H375" s="249">
        <v>8.3100000000000005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155</v>
      </c>
      <c r="AU375" s="255" t="s">
        <v>91</v>
      </c>
      <c r="AV375" s="14" t="s">
        <v>91</v>
      </c>
      <c r="AW375" s="14" t="s">
        <v>42</v>
      </c>
      <c r="AX375" s="14" t="s">
        <v>83</v>
      </c>
      <c r="AY375" s="255" t="s">
        <v>142</v>
      </c>
    </row>
    <row r="376" s="14" customFormat="1">
      <c r="A376" s="14"/>
      <c r="B376" s="245"/>
      <c r="C376" s="246"/>
      <c r="D376" s="228" t="s">
        <v>155</v>
      </c>
      <c r="E376" s="247" t="s">
        <v>46</v>
      </c>
      <c r="F376" s="248" t="s">
        <v>1011</v>
      </c>
      <c r="G376" s="246"/>
      <c r="H376" s="249">
        <v>5.625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155</v>
      </c>
      <c r="AU376" s="255" t="s">
        <v>91</v>
      </c>
      <c r="AV376" s="14" t="s">
        <v>91</v>
      </c>
      <c r="AW376" s="14" t="s">
        <v>42</v>
      </c>
      <c r="AX376" s="14" t="s">
        <v>83</v>
      </c>
      <c r="AY376" s="255" t="s">
        <v>142</v>
      </c>
    </row>
    <row r="377" s="15" customFormat="1">
      <c r="A377" s="15"/>
      <c r="B377" s="256"/>
      <c r="C377" s="257"/>
      <c r="D377" s="228" t="s">
        <v>155</v>
      </c>
      <c r="E377" s="258" t="s">
        <v>46</v>
      </c>
      <c r="F377" s="259" t="s">
        <v>176</v>
      </c>
      <c r="G377" s="257"/>
      <c r="H377" s="260">
        <v>13.935000000000001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155</v>
      </c>
      <c r="AU377" s="266" t="s">
        <v>91</v>
      </c>
      <c r="AV377" s="15" t="s">
        <v>149</v>
      </c>
      <c r="AW377" s="15" t="s">
        <v>42</v>
      </c>
      <c r="AX377" s="15" t="s">
        <v>87</v>
      </c>
      <c r="AY377" s="266" t="s">
        <v>142</v>
      </c>
    </row>
    <row r="378" s="2" customFormat="1" ht="21.75" customHeight="1">
      <c r="A378" s="41"/>
      <c r="B378" s="42"/>
      <c r="C378" s="215" t="s">
        <v>396</v>
      </c>
      <c r="D378" s="215" t="s">
        <v>144</v>
      </c>
      <c r="E378" s="216" t="s">
        <v>1012</v>
      </c>
      <c r="F378" s="217" t="s">
        <v>1013</v>
      </c>
      <c r="G378" s="218" t="s">
        <v>180</v>
      </c>
      <c r="H378" s="219">
        <v>13.935000000000001</v>
      </c>
      <c r="I378" s="220"/>
      <c r="J378" s="221">
        <f>ROUND(I378*H378,2)</f>
        <v>0</v>
      </c>
      <c r="K378" s="217" t="s">
        <v>148</v>
      </c>
      <c r="L378" s="47"/>
      <c r="M378" s="222" t="s">
        <v>46</v>
      </c>
      <c r="N378" s="223" t="s">
        <v>54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91</v>
      </c>
      <c r="AY378" s="19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87</v>
      </c>
      <c r="BK378" s="227">
        <f>ROUND(I378*H378,2)</f>
        <v>0</v>
      </c>
      <c r="BL378" s="19" t="s">
        <v>149</v>
      </c>
      <c r="BM378" s="226" t="s">
        <v>1014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1015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151</v>
      </c>
      <c r="AU379" s="19" t="s">
        <v>91</v>
      </c>
    </row>
    <row r="380" s="2" customFormat="1">
      <c r="A380" s="41"/>
      <c r="B380" s="42"/>
      <c r="C380" s="43"/>
      <c r="D380" s="233" t="s">
        <v>153</v>
      </c>
      <c r="E380" s="43"/>
      <c r="F380" s="234" t="s">
        <v>1016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153</v>
      </c>
      <c r="AU380" s="19" t="s">
        <v>91</v>
      </c>
    </row>
    <row r="381" s="13" customFormat="1">
      <c r="A381" s="13"/>
      <c r="B381" s="235"/>
      <c r="C381" s="236"/>
      <c r="D381" s="228" t="s">
        <v>155</v>
      </c>
      <c r="E381" s="237" t="s">
        <v>46</v>
      </c>
      <c r="F381" s="238" t="s">
        <v>955</v>
      </c>
      <c r="G381" s="236"/>
      <c r="H381" s="237" t="s">
        <v>46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155</v>
      </c>
      <c r="AU381" s="244" t="s">
        <v>91</v>
      </c>
      <c r="AV381" s="13" t="s">
        <v>87</v>
      </c>
      <c r="AW381" s="13" t="s">
        <v>42</v>
      </c>
      <c r="AX381" s="13" t="s">
        <v>83</v>
      </c>
      <c r="AY381" s="244" t="s">
        <v>142</v>
      </c>
    </row>
    <row r="382" s="13" customFormat="1">
      <c r="A382" s="13"/>
      <c r="B382" s="235"/>
      <c r="C382" s="236"/>
      <c r="D382" s="228" t="s">
        <v>155</v>
      </c>
      <c r="E382" s="237" t="s">
        <v>46</v>
      </c>
      <c r="F382" s="238" t="s">
        <v>170</v>
      </c>
      <c r="G382" s="236"/>
      <c r="H382" s="237" t="s">
        <v>46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155</v>
      </c>
      <c r="AU382" s="244" t="s">
        <v>91</v>
      </c>
      <c r="AV382" s="13" t="s">
        <v>87</v>
      </c>
      <c r="AW382" s="13" t="s">
        <v>42</v>
      </c>
      <c r="AX382" s="13" t="s">
        <v>83</v>
      </c>
      <c r="AY382" s="244" t="s">
        <v>142</v>
      </c>
    </row>
    <row r="383" s="13" customFormat="1">
      <c r="A383" s="13"/>
      <c r="B383" s="235"/>
      <c r="C383" s="236"/>
      <c r="D383" s="228" t="s">
        <v>155</v>
      </c>
      <c r="E383" s="237" t="s">
        <v>46</v>
      </c>
      <c r="F383" s="238" t="s">
        <v>956</v>
      </c>
      <c r="G383" s="236"/>
      <c r="H383" s="237" t="s">
        <v>46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155</v>
      </c>
      <c r="AU383" s="244" t="s">
        <v>91</v>
      </c>
      <c r="AV383" s="13" t="s">
        <v>87</v>
      </c>
      <c r="AW383" s="13" t="s">
        <v>42</v>
      </c>
      <c r="AX383" s="13" t="s">
        <v>83</v>
      </c>
      <c r="AY383" s="244" t="s">
        <v>142</v>
      </c>
    </row>
    <row r="384" s="14" customFormat="1">
      <c r="A384" s="14"/>
      <c r="B384" s="245"/>
      <c r="C384" s="246"/>
      <c r="D384" s="228" t="s">
        <v>155</v>
      </c>
      <c r="E384" s="247" t="s">
        <v>46</v>
      </c>
      <c r="F384" s="248" t="s">
        <v>1017</v>
      </c>
      <c r="G384" s="246"/>
      <c r="H384" s="249">
        <v>4.069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155</v>
      </c>
      <c r="AU384" s="255" t="s">
        <v>91</v>
      </c>
      <c r="AV384" s="14" t="s">
        <v>91</v>
      </c>
      <c r="AW384" s="14" t="s">
        <v>42</v>
      </c>
      <c r="AX384" s="14" t="s">
        <v>83</v>
      </c>
      <c r="AY384" s="255" t="s">
        <v>142</v>
      </c>
    </row>
    <row r="385" s="13" customFormat="1">
      <c r="A385" s="13"/>
      <c r="B385" s="235"/>
      <c r="C385" s="236"/>
      <c r="D385" s="228" t="s">
        <v>155</v>
      </c>
      <c r="E385" s="237" t="s">
        <v>46</v>
      </c>
      <c r="F385" s="238" t="s">
        <v>173</v>
      </c>
      <c r="G385" s="236"/>
      <c r="H385" s="237" t="s">
        <v>46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155</v>
      </c>
      <c r="AU385" s="244" t="s">
        <v>91</v>
      </c>
      <c r="AV385" s="13" t="s">
        <v>87</v>
      </c>
      <c r="AW385" s="13" t="s">
        <v>42</v>
      </c>
      <c r="AX385" s="13" t="s">
        <v>83</v>
      </c>
      <c r="AY385" s="244" t="s">
        <v>142</v>
      </c>
    </row>
    <row r="386" s="13" customFormat="1">
      <c r="A386" s="13"/>
      <c r="B386" s="235"/>
      <c r="C386" s="236"/>
      <c r="D386" s="228" t="s">
        <v>155</v>
      </c>
      <c r="E386" s="237" t="s">
        <v>46</v>
      </c>
      <c r="F386" s="238" t="s">
        <v>958</v>
      </c>
      <c r="G386" s="236"/>
      <c r="H386" s="237" t="s">
        <v>46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155</v>
      </c>
      <c r="AU386" s="244" t="s">
        <v>91</v>
      </c>
      <c r="AV386" s="13" t="s">
        <v>87</v>
      </c>
      <c r="AW386" s="13" t="s">
        <v>42</v>
      </c>
      <c r="AX386" s="13" t="s">
        <v>83</v>
      </c>
      <c r="AY386" s="244" t="s">
        <v>142</v>
      </c>
    </row>
    <row r="387" s="14" customFormat="1">
      <c r="A387" s="14"/>
      <c r="B387" s="245"/>
      <c r="C387" s="246"/>
      <c r="D387" s="228" t="s">
        <v>155</v>
      </c>
      <c r="E387" s="247" t="s">
        <v>46</v>
      </c>
      <c r="F387" s="248" t="s">
        <v>1018</v>
      </c>
      <c r="G387" s="246"/>
      <c r="H387" s="249">
        <v>4.2409999999999997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155</v>
      </c>
      <c r="AU387" s="255" t="s">
        <v>91</v>
      </c>
      <c r="AV387" s="14" t="s">
        <v>91</v>
      </c>
      <c r="AW387" s="14" t="s">
        <v>42</v>
      </c>
      <c r="AX387" s="14" t="s">
        <v>83</v>
      </c>
      <c r="AY387" s="255" t="s">
        <v>142</v>
      </c>
    </row>
    <row r="388" s="16" customFormat="1">
      <c r="A388" s="16"/>
      <c r="B388" s="278"/>
      <c r="C388" s="279"/>
      <c r="D388" s="228" t="s">
        <v>155</v>
      </c>
      <c r="E388" s="280" t="s">
        <v>46</v>
      </c>
      <c r="F388" s="281" t="s">
        <v>424</v>
      </c>
      <c r="G388" s="279"/>
      <c r="H388" s="282">
        <v>8.3099999999999987</v>
      </c>
      <c r="I388" s="283"/>
      <c r="J388" s="279"/>
      <c r="K388" s="279"/>
      <c r="L388" s="284"/>
      <c r="M388" s="285"/>
      <c r="N388" s="286"/>
      <c r="O388" s="286"/>
      <c r="P388" s="286"/>
      <c r="Q388" s="286"/>
      <c r="R388" s="286"/>
      <c r="S388" s="286"/>
      <c r="T388" s="28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8" t="s">
        <v>155</v>
      </c>
      <c r="AU388" s="288" t="s">
        <v>91</v>
      </c>
      <c r="AV388" s="16" t="s">
        <v>100</v>
      </c>
      <c r="AW388" s="16" t="s">
        <v>42</v>
      </c>
      <c r="AX388" s="16" t="s">
        <v>83</v>
      </c>
      <c r="AY388" s="288" t="s">
        <v>142</v>
      </c>
    </row>
    <row r="389" s="13" customFormat="1">
      <c r="A389" s="13"/>
      <c r="B389" s="235"/>
      <c r="C389" s="236"/>
      <c r="D389" s="228" t="s">
        <v>155</v>
      </c>
      <c r="E389" s="237" t="s">
        <v>46</v>
      </c>
      <c r="F389" s="238" t="s">
        <v>965</v>
      </c>
      <c r="G389" s="236"/>
      <c r="H389" s="237" t="s">
        <v>46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155</v>
      </c>
      <c r="AU389" s="244" t="s">
        <v>91</v>
      </c>
      <c r="AV389" s="13" t="s">
        <v>87</v>
      </c>
      <c r="AW389" s="13" t="s">
        <v>42</v>
      </c>
      <c r="AX389" s="13" t="s">
        <v>83</v>
      </c>
      <c r="AY389" s="244" t="s">
        <v>142</v>
      </c>
    </row>
    <row r="390" s="13" customFormat="1">
      <c r="A390" s="13"/>
      <c r="B390" s="235"/>
      <c r="C390" s="236"/>
      <c r="D390" s="228" t="s">
        <v>155</v>
      </c>
      <c r="E390" s="237" t="s">
        <v>46</v>
      </c>
      <c r="F390" s="238" t="s">
        <v>966</v>
      </c>
      <c r="G390" s="236"/>
      <c r="H390" s="237" t="s">
        <v>46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155</v>
      </c>
      <c r="AU390" s="244" t="s">
        <v>91</v>
      </c>
      <c r="AV390" s="13" t="s">
        <v>87</v>
      </c>
      <c r="AW390" s="13" t="s">
        <v>42</v>
      </c>
      <c r="AX390" s="13" t="s">
        <v>83</v>
      </c>
      <c r="AY390" s="244" t="s">
        <v>142</v>
      </c>
    </row>
    <row r="391" s="14" customFormat="1">
      <c r="A391" s="14"/>
      <c r="B391" s="245"/>
      <c r="C391" s="246"/>
      <c r="D391" s="228" t="s">
        <v>155</v>
      </c>
      <c r="E391" s="247" t="s">
        <v>46</v>
      </c>
      <c r="F391" s="248" t="s">
        <v>1019</v>
      </c>
      <c r="G391" s="246"/>
      <c r="H391" s="249">
        <v>5.625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155</v>
      </c>
      <c r="AU391" s="255" t="s">
        <v>91</v>
      </c>
      <c r="AV391" s="14" t="s">
        <v>91</v>
      </c>
      <c r="AW391" s="14" t="s">
        <v>42</v>
      </c>
      <c r="AX391" s="14" t="s">
        <v>83</v>
      </c>
      <c r="AY391" s="255" t="s">
        <v>142</v>
      </c>
    </row>
    <row r="392" s="16" customFormat="1">
      <c r="A392" s="16"/>
      <c r="B392" s="278"/>
      <c r="C392" s="279"/>
      <c r="D392" s="228" t="s">
        <v>155</v>
      </c>
      <c r="E392" s="280" t="s">
        <v>46</v>
      </c>
      <c r="F392" s="281" t="s">
        <v>424</v>
      </c>
      <c r="G392" s="279"/>
      <c r="H392" s="282">
        <v>5.625</v>
      </c>
      <c r="I392" s="283"/>
      <c r="J392" s="279"/>
      <c r="K392" s="279"/>
      <c r="L392" s="284"/>
      <c r="M392" s="285"/>
      <c r="N392" s="286"/>
      <c r="O392" s="286"/>
      <c r="P392" s="286"/>
      <c r="Q392" s="286"/>
      <c r="R392" s="286"/>
      <c r="S392" s="286"/>
      <c r="T392" s="287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8" t="s">
        <v>155</v>
      </c>
      <c r="AU392" s="288" t="s">
        <v>91</v>
      </c>
      <c r="AV392" s="16" t="s">
        <v>100</v>
      </c>
      <c r="AW392" s="16" t="s">
        <v>42</v>
      </c>
      <c r="AX392" s="16" t="s">
        <v>83</v>
      </c>
      <c r="AY392" s="288" t="s">
        <v>142</v>
      </c>
    </row>
    <row r="393" s="15" customFormat="1">
      <c r="A393" s="15"/>
      <c r="B393" s="256"/>
      <c r="C393" s="257"/>
      <c r="D393" s="228" t="s">
        <v>155</v>
      </c>
      <c r="E393" s="258" t="s">
        <v>46</v>
      </c>
      <c r="F393" s="259" t="s">
        <v>176</v>
      </c>
      <c r="G393" s="257"/>
      <c r="H393" s="260">
        <v>13.934999999999999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155</v>
      </c>
      <c r="AU393" s="266" t="s">
        <v>91</v>
      </c>
      <c r="AV393" s="15" t="s">
        <v>149</v>
      </c>
      <c r="AW393" s="15" t="s">
        <v>42</v>
      </c>
      <c r="AX393" s="15" t="s">
        <v>87</v>
      </c>
      <c r="AY393" s="266" t="s">
        <v>142</v>
      </c>
    </row>
    <row r="394" s="2" customFormat="1" ht="24.15" customHeight="1">
      <c r="A394" s="41"/>
      <c r="B394" s="42"/>
      <c r="C394" s="215" t="s">
        <v>401</v>
      </c>
      <c r="D394" s="215" t="s">
        <v>144</v>
      </c>
      <c r="E394" s="216" t="s">
        <v>1020</v>
      </c>
      <c r="F394" s="217" t="s">
        <v>1021</v>
      </c>
      <c r="G394" s="218" t="s">
        <v>180</v>
      </c>
      <c r="H394" s="219">
        <v>264.76499999999999</v>
      </c>
      <c r="I394" s="220"/>
      <c r="J394" s="221">
        <f>ROUND(I394*H394,2)</f>
        <v>0</v>
      </c>
      <c r="K394" s="217" t="s">
        <v>148</v>
      </c>
      <c r="L394" s="47"/>
      <c r="M394" s="222" t="s">
        <v>46</v>
      </c>
      <c r="N394" s="223" t="s">
        <v>54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149</v>
      </c>
      <c r="AT394" s="226" t="s">
        <v>144</v>
      </c>
      <c r="AU394" s="226" t="s">
        <v>91</v>
      </c>
      <c r="AY394" s="19" t="s">
        <v>142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87</v>
      </c>
      <c r="BK394" s="227">
        <f>ROUND(I394*H394,2)</f>
        <v>0</v>
      </c>
      <c r="BL394" s="19" t="s">
        <v>149</v>
      </c>
      <c r="BM394" s="226" t="s">
        <v>1022</v>
      </c>
    </row>
    <row r="395" s="2" customFormat="1">
      <c r="A395" s="41"/>
      <c r="B395" s="42"/>
      <c r="C395" s="43"/>
      <c r="D395" s="228" t="s">
        <v>151</v>
      </c>
      <c r="E395" s="43"/>
      <c r="F395" s="229" t="s">
        <v>1023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151</v>
      </c>
      <c r="AU395" s="19" t="s">
        <v>91</v>
      </c>
    </row>
    <row r="396" s="2" customFormat="1">
      <c r="A396" s="41"/>
      <c r="B396" s="42"/>
      <c r="C396" s="43"/>
      <c r="D396" s="233" t="s">
        <v>153</v>
      </c>
      <c r="E396" s="43"/>
      <c r="F396" s="234" t="s">
        <v>1024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153</v>
      </c>
      <c r="AU396" s="19" t="s">
        <v>91</v>
      </c>
    </row>
    <row r="397" s="13" customFormat="1">
      <c r="A397" s="13"/>
      <c r="B397" s="235"/>
      <c r="C397" s="236"/>
      <c r="D397" s="228" t="s">
        <v>155</v>
      </c>
      <c r="E397" s="237" t="s">
        <v>46</v>
      </c>
      <c r="F397" s="238" t="s">
        <v>955</v>
      </c>
      <c r="G397" s="236"/>
      <c r="H397" s="237" t="s">
        <v>46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155</v>
      </c>
      <c r="AU397" s="244" t="s">
        <v>91</v>
      </c>
      <c r="AV397" s="13" t="s">
        <v>87</v>
      </c>
      <c r="AW397" s="13" t="s">
        <v>42</v>
      </c>
      <c r="AX397" s="13" t="s">
        <v>83</v>
      </c>
      <c r="AY397" s="244" t="s">
        <v>142</v>
      </c>
    </row>
    <row r="398" s="13" customFormat="1">
      <c r="A398" s="13"/>
      <c r="B398" s="235"/>
      <c r="C398" s="236"/>
      <c r="D398" s="228" t="s">
        <v>155</v>
      </c>
      <c r="E398" s="237" t="s">
        <v>46</v>
      </c>
      <c r="F398" s="238" t="s">
        <v>170</v>
      </c>
      <c r="G398" s="236"/>
      <c r="H398" s="237" t="s">
        <v>46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155</v>
      </c>
      <c r="AU398" s="244" t="s">
        <v>91</v>
      </c>
      <c r="AV398" s="13" t="s">
        <v>87</v>
      </c>
      <c r="AW398" s="13" t="s">
        <v>42</v>
      </c>
      <c r="AX398" s="13" t="s">
        <v>83</v>
      </c>
      <c r="AY398" s="244" t="s">
        <v>142</v>
      </c>
    </row>
    <row r="399" s="13" customFormat="1">
      <c r="A399" s="13"/>
      <c r="B399" s="235"/>
      <c r="C399" s="236"/>
      <c r="D399" s="228" t="s">
        <v>155</v>
      </c>
      <c r="E399" s="237" t="s">
        <v>46</v>
      </c>
      <c r="F399" s="238" t="s">
        <v>956</v>
      </c>
      <c r="G399" s="236"/>
      <c r="H399" s="237" t="s">
        <v>46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155</v>
      </c>
      <c r="AU399" s="244" t="s">
        <v>91</v>
      </c>
      <c r="AV399" s="13" t="s">
        <v>87</v>
      </c>
      <c r="AW399" s="13" t="s">
        <v>42</v>
      </c>
      <c r="AX399" s="13" t="s">
        <v>83</v>
      </c>
      <c r="AY399" s="244" t="s">
        <v>142</v>
      </c>
    </row>
    <row r="400" s="14" customFormat="1">
      <c r="A400" s="14"/>
      <c r="B400" s="245"/>
      <c r="C400" s="246"/>
      <c r="D400" s="228" t="s">
        <v>155</v>
      </c>
      <c r="E400" s="247" t="s">
        <v>46</v>
      </c>
      <c r="F400" s="248" t="s">
        <v>1025</v>
      </c>
      <c r="G400" s="246"/>
      <c r="H400" s="249">
        <v>77.305999999999997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155</v>
      </c>
      <c r="AU400" s="255" t="s">
        <v>91</v>
      </c>
      <c r="AV400" s="14" t="s">
        <v>91</v>
      </c>
      <c r="AW400" s="14" t="s">
        <v>42</v>
      </c>
      <c r="AX400" s="14" t="s">
        <v>83</v>
      </c>
      <c r="AY400" s="255" t="s">
        <v>142</v>
      </c>
    </row>
    <row r="401" s="13" customFormat="1">
      <c r="A401" s="13"/>
      <c r="B401" s="235"/>
      <c r="C401" s="236"/>
      <c r="D401" s="228" t="s">
        <v>155</v>
      </c>
      <c r="E401" s="237" t="s">
        <v>46</v>
      </c>
      <c r="F401" s="238" t="s">
        <v>173</v>
      </c>
      <c r="G401" s="236"/>
      <c r="H401" s="237" t="s">
        <v>46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155</v>
      </c>
      <c r="AU401" s="244" t="s">
        <v>91</v>
      </c>
      <c r="AV401" s="13" t="s">
        <v>87</v>
      </c>
      <c r="AW401" s="13" t="s">
        <v>42</v>
      </c>
      <c r="AX401" s="13" t="s">
        <v>83</v>
      </c>
      <c r="AY401" s="244" t="s">
        <v>142</v>
      </c>
    </row>
    <row r="402" s="13" customFormat="1">
      <c r="A402" s="13"/>
      <c r="B402" s="235"/>
      <c r="C402" s="236"/>
      <c r="D402" s="228" t="s">
        <v>155</v>
      </c>
      <c r="E402" s="237" t="s">
        <v>46</v>
      </c>
      <c r="F402" s="238" t="s">
        <v>958</v>
      </c>
      <c r="G402" s="236"/>
      <c r="H402" s="237" t="s">
        <v>46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155</v>
      </c>
      <c r="AU402" s="244" t="s">
        <v>91</v>
      </c>
      <c r="AV402" s="13" t="s">
        <v>87</v>
      </c>
      <c r="AW402" s="13" t="s">
        <v>42</v>
      </c>
      <c r="AX402" s="13" t="s">
        <v>83</v>
      </c>
      <c r="AY402" s="244" t="s">
        <v>142</v>
      </c>
    </row>
    <row r="403" s="14" customFormat="1">
      <c r="A403" s="14"/>
      <c r="B403" s="245"/>
      <c r="C403" s="246"/>
      <c r="D403" s="228" t="s">
        <v>155</v>
      </c>
      <c r="E403" s="247" t="s">
        <v>46</v>
      </c>
      <c r="F403" s="248" t="s">
        <v>1026</v>
      </c>
      <c r="G403" s="246"/>
      <c r="H403" s="249">
        <v>80.584000000000003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155</v>
      </c>
      <c r="AU403" s="255" t="s">
        <v>91</v>
      </c>
      <c r="AV403" s="14" t="s">
        <v>91</v>
      </c>
      <c r="AW403" s="14" t="s">
        <v>42</v>
      </c>
      <c r="AX403" s="14" t="s">
        <v>83</v>
      </c>
      <c r="AY403" s="255" t="s">
        <v>142</v>
      </c>
    </row>
    <row r="404" s="16" customFormat="1">
      <c r="A404" s="16"/>
      <c r="B404" s="278"/>
      <c r="C404" s="279"/>
      <c r="D404" s="228" t="s">
        <v>155</v>
      </c>
      <c r="E404" s="280" t="s">
        <v>46</v>
      </c>
      <c r="F404" s="281" t="s">
        <v>424</v>
      </c>
      <c r="G404" s="279"/>
      <c r="H404" s="282">
        <v>157.88999999999999</v>
      </c>
      <c r="I404" s="283"/>
      <c r="J404" s="279"/>
      <c r="K404" s="279"/>
      <c r="L404" s="284"/>
      <c r="M404" s="285"/>
      <c r="N404" s="286"/>
      <c r="O404" s="286"/>
      <c r="P404" s="286"/>
      <c r="Q404" s="286"/>
      <c r="R404" s="286"/>
      <c r="S404" s="286"/>
      <c r="T404" s="287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8" t="s">
        <v>155</v>
      </c>
      <c r="AU404" s="288" t="s">
        <v>91</v>
      </c>
      <c r="AV404" s="16" t="s">
        <v>100</v>
      </c>
      <c r="AW404" s="16" t="s">
        <v>42</v>
      </c>
      <c r="AX404" s="16" t="s">
        <v>83</v>
      </c>
      <c r="AY404" s="288" t="s">
        <v>142</v>
      </c>
    </row>
    <row r="405" s="13" customFormat="1">
      <c r="A405" s="13"/>
      <c r="B405" s="235"/>
      <c r="C405" s="236"/>
      <c r="D405" s="228" t="s">
        <v>155</v>
      </c>
      <c r="E405" s="237" t="s">
        <v>46</v>
      </c>
      <c r="F405" s="238" t="s">
        <v>965</v>
      </c>
      <c r="G405" s="236"/>
      <c r="H405" s="237" t="s">
        <v>46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155</v>
      </c>
      <c r="AU405" s="244" t="s">
        <v>91</v>
      </c>
      <c r="AV405" s="13" t="s">
        <v>87</v>
      </c>
      <c r="AW405" s="13" t="s">
        <v>42</v>
      </c>
      <c r="AX405" s="13" t="s">
        <v>83</v>
      </c>
      <c r="AY405" s="244" t="s">
        <v>142</v>
      </c>
    </row>
    <row r="406" s="13" customFormat="1">
      <c r="A406" s="13"/>
      <c r="B406" s="235"/>
      <c r="C406" s="236"/>
      <c r="D406" s="228" t="s">
        <v>155</v>
      </c>
      <c r="E406" s="237" t="s">
        <v>46</v>
      </c>
      <c r="F406" s="238" t="s">
        <v>966</v>
      </c>
      <c r="G406" s="236"/>
      <c r="H406" s="237" t="s">
        <v>46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155</v>
      </c>
      <c r="AU406" s="244" t="s">
        <v>91</v>
      </c>
      <c r="AV406" s="13" t="s">
        <v>87</v>
      </c>
      <c r="AW406" s="13" t="s">
        <v>42</v>
      </c>
      <c r="AX406" s="13" t="s">
        <v>83</v>
      </c>
      <c r="AY406" s="244" t="s">
        <v>142</v>
      </c>
    </row>
    <row r="407" s="14" customFormat="1">
      <c r="A407" s="14"/>
      <c r="B407" s="245"/>
      <c r="C407" s="246"/>
      <c r="D407" s="228" t="s">
        <v>155</v>
      </c>
      <c r="E407" s="247" t="s">
        <v>46</v>
      </c>
      <c r="F407" s="248" t="s">
        <v>1027</v>
      </c>
      <c r="G407" s="246"/>
      <c r="H407" s="249">
        <v>106.875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155</v>
      </c>
      <c r="AU407" s="255" t="s">
        <v>91</v>
      </c>
      <c r="AV407" s="14" t="s">
        <v>91</v>
      </c>
      <c r="AW407" s="14" t="s">
        <v>42</v>
      </c>
      <c r="AX407" s="14" t="s">
        <v>83</v>
      </c>
      <c r="AY407" s="255" t="s">
        <v>142</v>
      </c>
    </row>
    <row r="408" s="16" customFormat="1">
      <c r="A408" s="16"/>
      <c r="B408" s="278"/>
      <c r="C408" s="279"/>
      <c r="D408" s="228" t="s">
        <v>155</v>
      </c>
      <c r="E408" s="280" t="s">
        <v>46</v>
      </c>
      <c r="F408" s="281" t="s">
        <v>424</v>
      </c>
      <c r="G408" s="279"/>
      <c r="H408" s="282">
        <v>106.875</v>
      </c>
      <c r="I408" s="283"/>
      <c r="J408" s="279"/>
      <c r="K408" s="279"/>
      <c r="L408" s="284"/>
      <c r="M408" s="285"/>
      <c r="N408" s="286"/>
      <c r="O408" s="286"/>
      <c r="P408" s="286"/>
      <c r="Q408" s="286"/>
      <c r="R408" s="286"/>
      <c r="S408" s="286"/>
      <c r="T408" s="28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8" t="s">
        <v>155</v>
      </c>
      <c r="AU408" s="288" t="s">
        <v>91</v>
      </c>
      <c r="AV408" s="16" t="s">
        <v>100</v>
      </c>
      <c r="AW408" s="16" t="s">
        <v>42</v>
      </c>
      <c r="AX408" s="16" t="s">
        <v>83</v>
      </c>
      <c r="AY408" s="288" t="s">
        <v>142</v>
      </c>
    </row>
    <row r="409" s="15" customFormat="1">
      <c r="A409" s="15"/>
      <c r="B409" s="256"/>
      <c r="C409" s="257"/>
      <c r="D409" s="228" t="s">
        <v>155</v>
      </c>
      <c r="E409" s="258" t="s">
        <v>46</v>
      </c>
      <c r="F409" s="259" t="s">
        <v>176</v>
      </c>
      <c r="G409" s="257"/>
      <c r="H409" s="260">
        <v>264.76499999999999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155</v>
      </c>
      <c r="AU409" s="266" t="s">
        <v>91</v>
      </c>
      <c r="AV409" s="15" t="s">
        <v>149</v>
      </c>
      <c r="AW409" s="15" t="s">
        <v>42</v>
      </c>
      <c r="AX409" s="15" t="s">
        <v>87</v>
      </c>
      <c r="AY409" s="266" t="s">
        <v>142</v>
      </c>
    </row>
    <row r="410" s="2" customFormat="1" ht="33" customHeight="1">
      <c r="A410" s="41"/>
      <c r="B410" s="42"/>
      <c r="C410" s="215" t="s">
        <v>409</v>
      </c>
      <c r="D410" s="215" t="s">
        <v>144</v>
      </c>
      <c r="E410" s="216" t="s">
        <v>1028</v>
      </c>
      <c r="F410" s="217" t="s">
        <v>1029</v>
      </c>
      <c r="G410" s="218" t="s">
        <v>180</v>
      </c>
      <c r="H410" s="219">
        <v>-0.65800000000000003</v>
      </c>
      <c r="I410" s="220"/>
      <c r="J410" s="221">
        <f>ROUND(I410*H410,2)</f>
        <v>0</v>
      </c>
      <c r="K410" s="217" t="s">
        <v>46</v>
      </c>
      <c r="L410" s="47"/>
      <c r="M410" s="222" t="s">
        <v>46</v>
      </c>
      <c r="N410" s="223" t="s">
        <v>54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149</v>
      </c>
      <c r="AT410" s="226" t="s">
        <v>144</v>
      </c>
      <c r="AU410" s="226" t="s">
        <v>91</v>
      </c>
      <c r="AY410" s="19" t="s">
        <v>142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87</v>
      </c>
      <c r="BK410" s="227">
        <f>ROUND(I410*H410,2)</f>
        <v>0</v>
      </c>
      <c r="BL410" s="19" t="s">
        <v>149</v>
      </c>
      <c r="BM410" s="226" t="s">
        <v>1030</v>
      </c>
    </row>
    <row r="411" s="2" customFormat="1">
      <c r="A411" s="41"/>
      <c r="B411" s="42"/>
      <c r="C411" s="43"/>
      <c r="D411" s="228" t="s">
        <v>151</v>
      </c>
      <c r="E411" s="43"/>
      <c r="F411" s="229" t="s">
        <v>1029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19" t="s">
        <v>151</v>
      </c>
      <c r="AU411" s="19" t="s">
        <v>91</v>
      </c>
    </row>
    <row r="412" s="13" customFormat="1">
      <c r="A412" s="13"/>
      <c r="B412" s="235"/>
      <c r="C412" s="236"/>
      <c r="D412" s="228" t="s">
        <v>155</v>
      </c>
      <c r="E412" s="237" t="s">
        <v>46</v>
      </c>
      <c r="F412" s="238" t="s">
        <v>1031</v>
      </c>
      <c r="G412" s="236"/>
      <c r="H412" s="237" t="s">
        <v>46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155</v>
      </c>
      <c r="AU412" s="244" t="s">
        <v>91</v>
      </c>
      <c r="AV412" s="13" t="s">
        <v>87</v>
      </c>
      <c r="AW412" s="13" t="s">
        <v>42</v>
      </c>
      <c r="AX412" s="13" t="s">
        <v>83</v>
      </c>
      <c r="AY412" s="244" t="s">
        <v>142</v>
      </c>
    </row>
    <row r="413" s="14" customFormat="1">
      <c r="A413" s="14"/>
      <c r="B413" s="245"/>
      <c r="C413" s="246"/>
      <c r="D413" s="228" t="s">
        <v>155</v>
      </c>
      <c r="E413" s="247" t="s">
        <v>46</v>
      </c>
      <c r="F413" s="248" t="s">
        <v>1032</v>
      </c>
      <c r="G413" s="246"/>
      <c r="H413" s="249">
        <v>-0.65800000000000003</v>
      </c>
      <c r="I413" s="250"/>
      <c r="J413" s="246"/>
      <c r="K413" s="246"/>
      <c r="L413" s="251"/>
      <c r="M413" s="292"/>
      <c r="N413" s="293"/>
      <c r="O413" s="293"/>
      <c r="P413" s="293"/>
      <c r="Q413" s="293"/>
      <c r="R413" s="293"/>
      <c r="S413" s="293"/>
      <c r="T413" s="29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155</v>
      </c>
      <c r="AU413" s="255" t="s">
        <v>91</v>
      </c>
      <c r="AV413" s="14" t="s">
        <v>91</v>
      </c>
      <c r="AW413" s="14" t="s">
        <v>42</v>
      </c>
      <c r="AX413" s="14" t="s">
        <v>87</v>
      </c>
      <c r="AY413" s="255" t="s">
        <v>142</v>
      </c>
    </row>
    <row r="414" s="2" customFormat="1" ht="6.96" customHeight="1">
      <c r="A414" s="41"/>
      <c r="B414" s="62"/>
      <c r="C414" s="63"/>
      <c r="D414" s="63"/>
      <c r="E414" s="63"/>
      <c r="F414" s="63"/>
      <c r="G414" s="63"/>
      <c r="H414" s="63"/>
      <c r="I414" s="63"/>
      <c r="J414" s="63"/>
      <c r="K414" s="63"/>
      <c r="L414" s="47"/>
      <c r="M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</sheetData>
  <sheetProtection sheet="1" autoFilter="0" formatColumns="0" formatRows="0" objects="1" scenarios="1" spinCount="100000" saltValue="a+r8CnHc703ufup6o+u0h/1z0EUtUcDy7QUEBN3k6cl+XEONGcmi8zAb4XiNaidUdIXVSkiVnhJFOmdslCQv8w==" hashValue="ibsE/ZMCM+LvKOcu5P0wqaEf7I2x3h9bum+XQCFW3ZYFRUY3yJMf7aqyKv2L9hMKRn7Ygv5JhqW1XIP06VrS9w==" algorithmName="SHA-512" password="CC35"/>
  <autoFilter ref="C89:K4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3_01/111211201"/>
    <hyperlink ref="F100" r:id="rId2" display="https://podminky.urs.cz/item/CS_URS_2023_01/113107324"/>
    <hyperlink ref="F109" r:id="rId3" display="https://podminky.urs.cz/item/CS_URS_2023_01/121151103"/>
    <hyperlink ref="F113" r:id="rId4" display="https://podminky.urs.cz/item/CS_URS_2023_01/131251100"/>
    <hyperlink ref="F133" r:id="rId5" display="https://podminky.urs.cz/item/CS_URS_2023_01/162301501"/>
    <hyperlink ref="F137" r:id="rId6" display="https://podminky.urs.cz/item/CS_URS_2023_01/162651112"/>
    <hyperlink ref="F141" r:id="rId7" display="https://podminky.urs.cz/item/CS_URS_2023_01/162751117"/>
    <hyperlink ref="F165" r:id="rId8" display="https://podminky.urs.cz/item/CS_URS_2023_01/162751119"/>
    <hyperlink ref="F189" r:id="rId9" display="https://podminky.urs.cz/item/CS_URS_2023_01/171201231"/>
    <hyperlink ref="F213" r:id="rId10" display="https://podminky.urs.cz/item/CS_URS_2023_01/171251201"/>
    <hyperlink ref="F240" r:id="rId11" display="https://podminky.urs.cz/item/CS_URS_2021_01/348185121"/>
    <hyperlink ref="F246" r:id="rId12" display="https://podminky.urs.cz/item/CS_URS_2021_01/348185131"/>
    <hyperlink ref="F252" r:id="rId13" display="https://podminky.urs.cz/item/CS_URS_2023_01/348185211"/>
    <hyperlink ref="F259" r:id="rId14" display="https://podminky.urs.cz/item/CS_URS_2023_01/941221111"/>
    <hyperlink ref="F265" r:id="rId15" display="https://podminky.urs.cz/item/CS_URS_2023_01/941221211"/>
    <hyperlink ref="F271" r:id="rId16" display="https://podminky.urs.cz/item/CS_URS_2023_01/941221811"/>
    <hyperlink ref="F277" r:id="rId17" display="https://podminky.urs.cz/item/CS_URS_2023_01/944511111"/>
    <hyperlink ref="F284" r:id="rId18" display="https://podminky.urs.cz/item/CS_URS_2023_01/944511211"/>
    <hyperlink ref="F291" r:id="rId19" display="https://podminky.urs.cz/item/CS_URS_2023_01/944511811"/>
    <hyperlink ref="F298" r:id="rId20" display="https://podminky.urs.cz/item/CS_URS_2023_01/962051111"/>
    <hyperlink ref="F309" r:id="rId21" display="https://podminky.urs.cz/item/CS_URS_2023_01/113106190"/>
    <hyperlink ref="F315" r:id="rId22" display="https://podminky.urs.cz/item/CS_URS_2023_01/963071112"/>
    <hyperlink ref="F321" r:id="rId23" display="https://podminky.urs.cz/item/CS_URS_2023_01/966075212"/>
    <hyperlink ref="F336" r:id="rId24" display="https://podminky.urs.cz/item/CS_URS_2023_01/997013501"/>
    <hyperlink ref="F355" r:id="rId25" display="https://podminky.urs.cz/item/CS_URS_2023_01/997013509"/>
    <hyperlink ref="F374" r:id="rId26" display="https://podminky.urs.cz/item/CS_URS_2023_01/997013862"/>
    <hyperlink ref="F380" r:id="rId27" display="https://podminky.urs.cz/item/CS_URS_2023_01/997221551"/>
    <hyperlink ref="F396" r:id="rId28" display="https://podminky.urs.cz/item/CS_URS_2023_01/99722155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91</v>
      </c>
    </row>
    <row r="4" s="1" customFormat="1" ht="24.96" customHeight="1">
      <c r="B4" s="22"/>
      <c r="D4" s="143" t="s">
        <v>107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Údržbové práce na mostě přes Černý potok v Bynině na místní komunikaci k č. p. 141</v>
      </c>
      <c r="F7" s="145"/>
      <c r="G7" s="145"/>
      <c r="H7" s="145"/>
      <c r="L7" s="22"/>
    </row>
    <row r="8" s="1" customFormat="1" ht="12" customHeight="1">
      <c r="B8" s="22"/>
      <c r="D8" s="145" t="s">
        <v>108</v>
      </c>
      <c r="L8" s="22"/>
    </row>
    <row r="9" s="2" customFormat="1" ht="16.5" customHeight="1">
      <c r="A9" s="41"/>
      <c r="B9" s="47"/>
      <c r="C9" s="41"/>
      <c r="D9" s="41"/>
      <c r="E9" s="146" t="s">
        <v>1033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8" t="s">
        <v>1034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46</v>
      </c>
      <c r="G13" s="41"/>
      <c r="H13" s="41"/>
      <c r="I13" s="145" t="s">
        <v>20</v>
      </c>
      <c r="J13" s="136" t="s">
        <v>46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7. 6. 2023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41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31</v>
      </c>
      <c r="J25" s="136" t="s">
        <v>44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</v>
      </c>
      <c r="F26" s="41"/>
      <c r="G26" s="41"/>
      <c r="H26" s="41"/>
      <c r="I26" s="145" t="s">
        <v>34</v>
      </c>
      <c r="J26" s="136" t="s">
        <v>46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47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49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51</v>
      </c>
      <c r="G34" s="41"/>
      <c r="H34" s="41"/>
      <c r="I34" s="157" t="s">
        <v>50</v>
      </c>
      <c r="J34" s="157" t="s">
        <v>52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53</v>
      </c>
      <c r="E35" s="145" t="s">
        <v>54</v>
      </c>
      <c r="F35" s="159">
        <f>ROUND((SUM(BE89:BE143)),  2)</f>
        <v>0</v>
      </c>
      <c r="G35" s="41"/>
      <c r="H35" s="41"/>
      <c r="I35" s="160">
        <v>0.20999999999999999</v>
      </c>
      <c r="J35" s="159">
        <f>ROUND(((SUM(BE89:BE143))*I35),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55</v>
      </c>
      <c r="F36" s="159">
        <f>ROUND((SUM(BF89:BF143)),  2)</f>
        <v>0</v>
      </c>
      <c r="G36" s="41"/>
      <c r="H36" s="41"/>
      <c r="I36" s="160">
        <v>0.14999999999999999</v>
      </c>
      <c r="J36" s="159">
        <f>ROUND(((SUM(BF89:BF143))*I36),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56</v>
      </c>
      <c r="F37" s="159">
        <f>ROUND((SUM(BG89:BG143)),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57</v>
      </c>
      <c r="F38" s="159">
        <f>ROUND((SUM(BH89:BH143)),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58</v>
      </c>
      <c r="F39" s="159">
        <f>ROUND((SUM(BI89:BI143)),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59</v>
      </c>
      <c r="E41" s="163"/>
      <c r="F41" s="163"/>
      <c r="G41" s="164" t="s">
        <v>60</v>
      </c>
      <c r="H41" s="165" t="s">
        <v>61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112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Údržbové práce na mostě přes Černý potok v Bynině na místní komunikaci k č. p. 141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1033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110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3-1 - Vedlejší rozpočtové náklady a ostatní náklady- soupis prací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část obce Bynina</v>
      </c>
      <c r="G56" s="43"/>
      <c r="H56" s="43"/>
      <c r="I56" s="34" t="s">
        <v>24</v>
      </c>
      <c r="J56" s="75" t="str">
        <f>IF(J14="","",J14)</f>
        <v>7. 6. 2023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Valašské Meziříčí</v>
      </c>
      <c r="G58" s="43"/>
      <c r="H58" s="43"/>
      <c r="I58" s="34" t="s">
        <v>38</v>
      </c>
      <c r="J58" s="39" t="str">
        <f>E23</f>
        <v>Designtec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>Ing. Michal Pospíšil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113</v>
      </c>
      <c r="D61" s="174"/>
      <c r="E61" s="174"/>
      <c r="F61" s="174"/>
      <c r="G61" s="174"/>
      <c r="H61" s="174"/>
      <c r="I61" s="174"/>
      <c r="J61" s="175" t="s">
        <v>114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81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115</v>
      </c>
    </row>
    <row r="64" s="9" customFormat="1" ht="24.96" customHeight="1">
      <c r="A64" s="9"/>
      <c r="B64" s="177"/>
      <c r="C64" s="178"/>
      <c r="D64" s="179" t="s">
        <v>1035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1036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1037</v>
      </c>
      <c r="E66" s="185"/>
      <c r="F66" s="185"/>
      <c r="G66" s="185"/>
      <c r="H66" s="185"/>
      <c r="I66" s="185"/>
      <c r="J66" s="186">
        <f>J95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1038</v>
      </c>
      <c r="E67" s="185"/>
      <c r="F67" s="185"/>
      <c r="G67" s="185"/>
      <c r="H67" s="185"/>
      <c r="I67" s="185"/>
      <c r="J67" s="186">
        <f>J128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127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72" t="str">
        <f>E7</f>
        <v>Údržbové práce na mostě přes Černý potok v Bynině na místní komunikaci k č. p. 141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108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1033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110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30" customHeight="1">
      <c r="A81" s="41"/>
      <c r="B81" s="42"/>
      <c r="C81" s="43"/>
      <c r="D81" s="43"/>
      <c r="E81" s="72" t="str">
        <f>E11</f>
        <v>3-1 - Vedlejší rozpočtové náklady a ostatní náklady- soupis prací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F14</f>
        <v>část obce Bynina</v>
      </c>
      <c r="G83" s="43"/>
      <c r="H83" s="43"/>
      <c r="I83" s="34" t="s">
        <v>24</v>
      </c>
      <c r="J83" s="75" t="str">
        <f>IF(J14="","",J14)</f>
        <v>7. 6. 2023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30</v>
      </c>
      <c r="D85" s="43"/>
      <c r="E85" s="43"/>
      <c r="F85" s="29" t="str">
        <f>E17</f>
        <v>Město Valašské Meziříčí</v>
      </c>
      <c r="G85" s="43"/>
      <c r="H85" s="43"/>
      <c r="I85" s="34" t="s">
        <v>38</v>
      </c>
      <c r="J85" s="39" t="str">
        <f>E23</f>
        <v>Designtec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36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>Ing. Michal Pospíšil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128</v>
      </c>
      <c r="D88" s="191" t="s">
        <v>68</v>
      </c>
      <c r="E88" s="191" t="s">
        <v>64</v>
      </c>
      <c r="F88" s="191" t="s">
        <v>65</v>
      </c>
      <c r="G88" s="191" t="s">
        <v>129</v>
      </c>
      <c r="H88" s="191" t="s">
        <v>130</v>
      </c>
      <c r="I88" s="191" t="s">
        <v>131</v>
      </c>
      <c r="J88" s="191" t="s">
        <v>114</v>
      </c>
      <c r="K88" s="192" t="s">
        <v>132</v>
      </c>
      <c r="L88" s="193"/>
      <c r="M88" s="95" t="s">
        <v>46</v>
      </c>
      <c r="N88" s="96" t="s">
        <v>53</v>
      </c>
      <c r="O88" s="96" t="s">
        <v>133</v>
      </c>
      <c r="P88" s="96" t="s">
        <v>134</v>
      </c>
      <c r="Q88" s="96" t="s">
        <v>135</v>
      </c>
      <c r="R88" s="96" t="s">
        <v>136</v>
      </c>
      <c r="S88" s="96" t="s">
        <v>137</v>
      </c>
      <c r="T88" s="97" t="s">
        <v>138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139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0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82</v>
      </c>
      <c r="AU89" s="19" t="s">
        <v>115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82</v>
      </c>
      <c r="E90" s="202" t="s">
        <v>1039</v>
      </c>
      <c r="F90" s="202" t="s">
        <v>1040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P91+P95+P128</f>
        <v>0</v>
      </c>
      <c r="Q90" s="207"/>
      <c r="R90" s="208">
        <f>R91+R95+R128</f>
        <v>0</v>
      </c>
      <c r="S90" s="207"/>
      <c r="T90" s="209">
        <f>T91+T95+T128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188</v>
      </c>
      <c r="AT90" s="211" t="s">
        <v>82</v>
      </c>
      <c r="AU90" s="211" t="s">
        <v>83</v>
      </c>
      <c r="AY90" s="210" t="s">
        <v>142</v>
      </c>
      <c r="BK90" s="212">
        <f>BK91+BK95+BK128</f>
        <v>0</v>
      </c>
    </row>
    <row r="91" s="12" customFormat="1" ht="22.8" customHeight="1">
      <c r="A91" s="12"/>
      <c r="B91" s="199"/>
      <c r="C91" s="200"/>
      <c r="D91" s="201" t="s">
        <v>82</v>
      </c>
      <c r="E91" s="213" t="s">
        <v>1041</v>
      </c>
      <c r="F91" s="213" t="s">
        <v>1042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SUM(P92:P94)</f>
        <v>0</v>
      </c>
      <c r="Q91" s="207"/>
      <c r="R91" s="208">
        <f>SUM(R92:R94)</f>
        <v>0</v>
      </c>
      <c r="S91" s="207"/>
      <c r="T91" s="209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87</v>
      </c>
      <c r="AT91" s="211" t="s">
        <v>82</v>
      </c>
      <c r="AU91" s="211" t="s">
        <v>87</v>
      </c>
      <c r="AY91" s="210" t="s">
        <v>142</v>
      </c>
      <c r="BK91" s="212">
        <f>SUM(BK92:BK94)</f>
        <v>0</v>
      </c>
    </row>
    <row r="92" s="2" customFormat="1" ht="24.15" customHeight="1">
      <c r="A92" s="41"/>
      <c r="B92" s="42"/>
      <c r="C92" s="215" t="s">
        <v>87</v>
      </c>
      <c r="D92" s="215" t="s">
        <v>144</v>
      </c>
      <c r="E92" s="216" t="s">
        <v>1043</v>
      </c>
      <c r="F92" s="217" t="s">
        <v>1044</v>
      </c>
      <c r="G92" s="218" t="s">
        <v>1045</v>
      </c>
      <c r="H92" s="219">
        <v>1</v>
      </c>
      <c r="I92" s="220"/>
      <c r="J92" s="221">
        <f>ROUND(I92*H92,2)</f>
        <v>0</v>
      </c>
      <c r="K92" s="217" t="s">
        <v>46</v>
      </c>
      <c r="L92" s="47"/>
      <c r="M92" s="222" t="s">
        <v>46</v>
      </c>
      <c r="N92" s="223" t="s">
        <v>54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91</v>
      </c>
      <c r="AY92" s="19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87</v>
      </c>
      <c r="BK92" s="227">
        <f>ROUND(I92*H92,2)</f>
        <v>0</v>
      </c>
      <c r="BL92" s="19" t="s">
        <v>149</v>
      </c>
      <c r="BM92" s="226" t="s">
        <v>91</v>
      </c>
    </row>
    <row r="93" s="2" customFormat="1">
      <c r="A93" s="41"/>
      <c r="B93" s="42"/>
      <c r="C93" s="43"/>
      <c r="D93" s="228" t="s">
        <v>151</v>
      </c>
      <c r="E93" s="43"/>
      <c r="F93" s="229" t="s">
        <v>1044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151</v>
      </c>
      <c r="AU93" s="19" t="s">
        <v>91</v>
      </c>
    </row>
    <row r="94" s="2" customFormat="1">
      <c r="A94" s="41"/>
      <c r="B94" s="42"/>
      <c r="C94" s="43"/>
      <c r="D94" s="228" t="s">
        <v>184</v>
      </c>
      <c r="E94" s="43"/>
      <c r="F94" s="277" t="s">
        <v>1046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184</v>
      </c>
      <c r="AU94" s="19" t="s">
        <v>91</v>
      </c>
    </row>
    <row r="95" s="12" customFormat="1" ht="22.8" customHeight="1">
      <c r="A95" s="12"/>
      <c r="B95" s="199"/>
      <c r="C95" s="200"/>
      <c r="D95" s="201" t="s">
        <v>82</v>
      </c>
      <c r="E95" s="213" t="s">
        <v>1047</v>
      </c>
      <c r="F95" s="213" t="s">
        <v>1048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SUM(P96:P127)</f>
        <v>0</v>
      </c>
      <c r="Q95" s="207"/>
      <c r="R95" s="208">
        <f>SUM(R96:R127)</f>
        <v>0</v>
      </c>
      <c r="S95" s="207"/>
      <c r="T95" s="209">
        <f>SUM(T96:T127)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149</v>
      </c>
      <c r="AT95" s="211" t="s">
        <v>82</v>
      </c>
      <c r="AU95" s="211" t="s">
        <v>87</v>
      </c>
      <c r="AY95" s="210" t="s">
        <v>142</v>
      </c>
      <c r="BK95" s="212">
        <f>SUM(BK96:BK127)</f>
        <v>0</v>
      </c>
    </row>
    <row r="96" s="2" customFormat="1" ht="16.5" customHeight="1">
      <c r="A96" s="41"/>
      <c r="B96" s="42"/>
      <c r="C96" s="215" t="s">
        <v>91</v>
      </c>
      <c r="D96" s="215" t="s">
        <v>144</v>
      </c>
      <c r="E96" s="216" t="s">
        <v>1049</v>
      </c>
      <c r="F96" s="217" t="s">
        <v>1050</v>
      </c>
      <c r="G96" s="218" t="s">
        <v>1045</v>
      </c>
      <c r="H96" s="219">
        <v>1</v>
      </c>
      <c r="I96" s="220"/>
      <c r="J96" s="221">
        <f>ROUND(I96*H96,2)</f>
        <v>0</v>
      </c>
      <c r="K96" s="217" t="s">
        <v>46</v>
      </c>
      <c r="L96" s="47"/>
      <c r="M96" s="222" t="s">
        <v>46</v>
      </c>
      <c r="N96" s="223" t="s">
        <v>54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1051</v>
      </c>
      <c r="AT96" s="226" t="s">
        <v>144</v>
      </c>
      <c r="AU96" s="226" t="s">
        <v>91</v>
      </c>
      <c r="AY96" s="19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87</v>
      </c>
      <c r="BK96" s="227">
        <f>ROUND(I96*H96,2)</f>
        <v>0</v>
      </c>
      <c r="BL96" s="19" t="s">
        <v>1051</v>
      </c>
      <c r="BM96" s="226" t="s">
        <v>149</v>
      </c>
    </row>
    <row r="97" s="2" customFormat="1">
      <c r="A97" s="41"/>
      <c r="B97" s="42"/>
      <c r="C97" s="43"/>
      <c r="D97" s="228" t="s">
        <v>151</v>
      </c>
      <c r="E97" s="43"/>
      <c r="F97" s="229" t="s">
        <v>1050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151</v>
      </c>
      <c r="AU97" s="19" t="s">
        <v>91</v>
      </c>
    </row>
    <row r="98" s="2" customFormat="1">
      <c r="A98" s="41"/>
      <c r="B98" s="42"/>
      <c r="C98" s="43"/>
      <c r="D98" s="228" t="s">
        <v>184</v>
      </c>
      <c r="E98" s="43"/>
      <c r="F98" s="277" t="s">
        <v>1052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184</v>
      </c>
      <c r="AU98" s="19" t="s">
        <v>91</v>
      </c>
    </row>
    <row r="99" s="2" customFormat="1" ht="16.5" customHeight="1">
      <c r="A99" s="41"/>
      <c r="B99" s="42"/>
      <c r="C99" s="215" t="s">
        <v>100</v>
      </c>
      <c r="D99" s="215" t="s">
        <v>144</v>
      </c>
      <c r="E99" s="216" t="s">
        <v>1053</v>
      </c>
      <c r="F99" s="217" t="s">
        <v>1054</v>
      </c>
      <c r="G99" s="218" t="s">
        <v>1045</v>
      </c>
      <c r="H99" s="219">
        <v>1</v>
      </c>
      <c r="I99" s="220"/>
      <c r="J99" s="221">
        <f>ROUND(I99*H99,2)</f>
        <v>0</v>
      </c>
      <c r="K99" s="217" t="s">
        <v>46</v>
      </c>
      <c r="L99" s="47"/>
      <c r="M99" s="222" t="s">
        <v>46</v>
      </c>
      <c r="N99" s="223" t="s">
        <v>54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1051</v>
      </c>
      <c r="AT99" s="226" t="s">
        <v>144</v>
      </c>
      <c r="AU99" s="226" t="s">
        <v>91</v>
      </c>
      <c r="AY99" s="19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87</v>
      </c>
      <c r="BK99" s="227">
        <f>ROUND(I99*H99,2)</f>
        <v>0</v>
      </c>
      <c r="BL99" s="19" t="s">
        <v>1051</v>
      </c>
      <c r="BM99" s="226" t="s">
        <v>198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1054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151</v>
      </c>
      <c r="AU100" s="19" t="s">
        <v>91</v>
      </c>
    </row>
    <row r="101" s="2" customFormat="1">
      <c r="A101" s="41"/>
      <c r="B101" s="42"/>
      <c r="C101" s="43"/>
      <c r="D101" s="228" t="s">
        <v>184</v>
      </c>
      <c r="E101" s="43"/>
      <c r="F101" s="277" t="s">
        <v>1055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184</v>
      </c>
      <c r="AU101" s="19" t="s">
        <v>91</v>
      </c>
    </row>
    <row r="102" s="2" customFormat="1" ht="16.5" customHeight="1">
      <c r="A102" s="41"/>
      <c r="B102" s="42"/>
      <c r="C102" s="215" t="s">
        <v>149</v>
      </c>
      <c r="D102" s="215" t="s">
        <v>144</v>
      </c>
      <c r="E102" s="216" t="s">
        <v>1056</v>
      </c>
      <c r="F102" s="217" t="s">
        <v>1057</v>
      </c>
      <c r="G102" s="218" t="s">
        <v>1045</v>
      </c>
      <c r="H102" s="219">
        <v>1</v>
      </c>
      <c r="I102" s="220"/>
      <c r="J102" s="221">
        <f>ROUND(I102*H102,2)</f>
        <v>0</v>
      </c>
      <c r="K102" s="217" t="s">
        <v>46</v>
      </c>
      <c r="L102" s="47"/>
      <c r="M102" s="222" t="s">
        <v>46</v>
      </c>
      <c r="N102" s="223" t="s">
        <v>54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1051</v>
      </c>
      <c r="AT102" s="226" t="s">
        <v>144</v>
      </c>
      <c r="AU102" s="226" t="s">
        <v>91</v>
      </c>
      <c r="AY102" s="19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87</v>
      </c>
      <c r="BK102" s="227">
        <f>ROUND(I102*H102,2)</f>
        <v>0</v>
      </c>
      <c r="BL102" s="19" t="s">
        <v>1051</v>
      </c>
      <c r="BM102" s="226" t="s">
        <v>181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1057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151</v>
      </c>
      <c r="AU103" s="19" t="s">
        <v>91</v>
      </c>
    </row>
    <row r="104" s="2" customFormat="1">
      <c r="A104" s="41"/>
      <c r="B104" s="42"/>
      <c r="C104" s="43"/>
      <c r="D104" s="228" t="s">
        <v>184</v>
      </c>
      <c r="E104" s="43"/>
      <c r="F104" s="277" t="s">
        <v>1058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184</v>
      </c>
      <c r="AU104" s="19" t="s">
        <v>91</v>
      </c>
    </row>
    <row r="105" s="2" customFormat="1" ht="16.5" customHeight="1">
      <c r="A105" s="41"/>
      <c r="B105" s="42"/>
      <c r="C105" s="215" t="s">
        <v>188</v>
      </c>
      <c r="D105" s="215" t="s">
        <v>144</v>
      </c>
      <c r="E105" s="216" t="s">
        <v>1059</v>
      </c>
      <c r="F105" s="217" t="s">
        <v>1060</v>
      </c>
      <c r="G105" s="218" t="s">
        <v>1045</v>
      </c>
      <c r="H105" s="219">
        <v>1</v>
      </c>
      <c r="I105" s="220"/>
      <c r="J105" s="221">
        <f>ROUND(I105*H105,2)</f>
        <v>0</v>
      </c>
      <c r="K105" s="217" t="s">
        <v>46</v>
      </c>
      <c r="L105" s="47"/>
      <c r="M105" s="222" t="s">
        <v>46</v>
      </c>
      <c r="N105" s="223" t="s">
        <v>54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1051</v>
      </c>
      <c r="AT105" s="226" t="s">
        <v>144</v>
      </c>
      <c r="AU105" s="226" t="s">
        <v>91</v>
      </c>
      <c r="AY105" s="19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87</v>
      </c>
      <c r="BK105" s="227">
        <f>ROUND(I105*H105,2)</f>
        <v>0</v>
      </c>
      <c r="BL105" s="19" t="s">
        <v>1051</v>
      </c>
      <c r="BM105" s="226" t="s">
        <v>306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1060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151</v>
      </c>
      <c r="AU106" s="19" t="s">
        <v>91</v>
      </c>
    </row>
    <row r="107" s="2" customFormat="1">
      <c r="A107" s="41"/>
      <c r="B107" s="42"/>
      <c r="C107" s="43"/>
      <c r="D107" s="228" t="s">
        <v>184</v>
      </c>
      <c r="E107" s="43"/>
      <c r="F107" s="277" t="s">
        <v>1061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184</v>
      </c>
      <c r="AU107" s="19" t="s">
        <v>91</v>
      </c>
    </row>
    <row r="108" s="2" customFormat="1" ht="16.5" customHeight="1">
      <c r="A108" s="41"/>
      <c r="B108" s="42"/>
      <c r="C108" s="215" t="s">
        <v>198</v>
      </c>
      <c r="D108" s="215" t="s">
        <v>144</v>
      </c>
      <c r="E108" s="216" t="s">
        <v>1062</v>
      </c>
      <c r="F108" s="217" t="s">
        <v>1063</v>
      </c>
      <c r="G108" s="218" t="s">
        <v>1045</v>
      </c>
      <c r="H108" s="219">
        <v>1</v>
      </c>
      <c r="I108" s="220"/>
      <c r="J108" s="221">
        <f>ROUND(I108*H108,2)</f>
        <v>0</v>
      </c>
      <c r="K108" s="217" t="s">
        <v>46</v>
      </c>
      <c r="L108" s="47"/>
      <c r="M108" s="222" t="s">
        <v>46</v>
      </c>
      <c r="N108" s="223" t="s">
        <v>54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1051</v>
      </c>
      <c r="AT108" s="226" t="s">
        <v>144</v>
      </c>
      <c r="AU108" s="226" t="s">
        <v>91</v>
      </c>
      <c r="AY108" s="19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87</v>
      </c>
      <c r="BK108" s="227">
        <f>ROUND(I108*H108,2)</f>
        <v>0</v>
      </c>
      <c r="BL108" s="19" t="s">
        <v>1051</v>
      </c>
      <c r="BM108" s="226" t="s">
        <v>321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1063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151</v>
      </c>
      <c r="AU109" s="19" t="s">
        <v>91</v>
      </c>
    </row>
    <row r="110" s="2" customFormat="1">
      <c r="A110" s="41"/>
      <c r="B110" s="42"/>
      <c r="C110" s="43"/>
      <c r="D110" s="228" t="s">
        <v>184</v>
      </c>
      <c r="E110" s="43"/>
      <c r="F110" s="277" t="s">
        <v>1064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184</v>
      </c>
      <c r="AU110" s="19" t="s">
        <v>91</v>
      </c>
    </row>
    <row r="111" s="2" customFormat="1" ht="16.5" customHeight="1">
      <c r="A111" s="41"/>
      <c r="B111" s="42"/>
      <c r="C111" s="215" t="s">
        <v>205</v>
      </c>
      <c r="D111" s="215" t="s">
        <v>144</v>
      </c>
      <c r="E111" s="216" t="s">
        <v>1065</v>
      </c>
      <c r="F111" s="217" t="s">
        <v>1066</v>
      </c>
      <c r="G111" s="218" t="s">
        <v>1045</v>
      </c>
      <c r="H111" s="219">
        <v>1</v>
      </c>
      <c r="I111" s="220"/>
      <c r="J111" s="221">
        <f>ROUND(I111*H111,2)</f>
        <v>0</v>
      </c>
      <c r="K111" s="217" t="s">
        <v>46</v>
      </c>
      <c r="L111" s="47"/>
      <c r="M111" s="222" t="s">
        <v>46</v>
      </c>
      <c r="N111" s="223" t="s">
        <v>54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1051</v>
      </c>
      <c r="AT111" s="226" t="s">
        <v>144</v>
      </c>
      <c r="AU111" s="226" t="s">
        <v>91</v>
      </c>
      <c r="AY111" s="19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87</v>
      </c>
      <c r="BK111" s="227">
        <f>ROUND(I111*H111,2)</f>
        <v>0</v>
      </c>
      <c r="BL111" s="19" t="s">
        <v>1051</v>
      </c>
      <c r="BM111" s="226" t="s">
        <v>353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1066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151</v>
      </c>
      <c r="AU112" s="19" t="s">
        <v>91</v>
      </c>
    </row>
    <row r="113" s="2" customFormat="1">
      <c r="A113" s="41"/>
      <c r="B113" s="42"/>
      <c r="C113" s="43"/>
      <c r="D113" s="228" t="s">
        <v>184</v>
      </c>
      <c r="E113" s="43"/>
      <c r="F113" s="277" t="s">
        <v>1067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184</v>
      </c>
      <c r="AU113" s="19" t="s">
        <v>91</v>
      </c>
    </row>
    <row r="114" s="2" customFormat="1" ht="16.5" customHeight="1">
      <c r="A114" s="41"/>
      <c r="B114" s="42"/>
      <c r="C114" s="215" t="s">
        <v>181</v>
      </c>
      <c r="D114" s="215" t="s">
        <v>144</v>
      </c>
      <c r="E114" s="216" t="s">
        <v>1068</v>
      </c>
      <c r="F114" s="217" t="s">
        <v>1069</v>
      </c>
      <c r="G114" s="218" t="s">
        <v>1045</v>
      </c>
      <c r="H114" s="219">
        <v>1</v>
      </c>
      <c r="I114" s="220"/>
      <c r="J114" s="221">
        <f>ROUND(I114*H114,2)</f>
        <v>0</v>
      </c>
      <c r="K114" s="217" t="s">
        <v>46</v>
      </c>
      <c r="L114" s="47"/>
      <c r="M114" s="222" t="s">
        <v>46</v>
      </c>
      <c r="N114" s="223" t="s">
        <v>54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1051</v>
      </c>
      <c r="AT114" s="226" t="s">
        <v>144</v>
      </c>
      <c r="AU114" s="226" t="s">
        <v>91</v>
      </c>
      <c r="AY114" s="19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87</v>
      </c>
      <c r="BK114" s="227">
        <f>ROUND(I114*H114,2)</f>
        <v>0</v>
      </c>
      <c r="BL114" s="19" t="s">
        <v>1051</v>
      </c>
      <c r="BM114" s="226" t="s">
        <v>373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1069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151</v>
      </c>
      <c r="AU115" s="19" t="s">
        <v>91</v>
      </c>
    </row>
    <row r="116" s="2" customFormat="1">
      <c r="A116" s="41"/>
      <c r="B116" s="42"/>
      <c r="C116" s="43"/>
      <c r="D116" s="228" t="s">
        <v>184</v>
      </c>
      <c r="E116" s="43"/>
      <c r="F116" s="277" t="s">
        <v>1070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184</v>
      </c>
      <c r="AU116" s="19" t="s">
        <v>91</v>
      </c>
    </row>
    <row r="117" s="2" customFormat="1" ht="16.5" customHeight="1">
      <c r="A117" s="41"/>
      <c r="B117" s="42"/>
      <c r="C117" s="215" t="s">
        <v>216</v>
      </c>
      <c r="D117" s="215" t="s">
        <v>144</v>
      </c>
      <c r="E117" s="216" t="s">
        <v>1071</v>
      </c>
      <c r="F117" s="217" t="s">
        <v>1072</v>
      </c>
      <c r="G117" s="218" t="s">
        <v>1045</v>
      </c>
      <c r="H117" s="219">
        <v>1</v>
      </c>
      <c r="I117" s="220"/>
      <c r="J117" s="221">
        <f>ROUND(I117*H117,2)</f>
        <v>0</v>
      </c>
      <c r="K117" s="217" t="s">
        <v>46</v>
      </c>
      <c r="L117" s="47"/>
      <c r="M117" s="222" t="s">
        <v>46</v>
      </c>
      <c r="N117" s="223" t="s">
        <v>54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1051</v>
      </c>
      <c r="AT117" s="226" t="s">
        <v>144</v>
      </c>
      <c r="AU117" s="226" t="s">
        <v>91</v>
      </c>
      <c r="AY117" s="19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87</v>
      </c>
      <c r="BK117" s="227">
        <f>ROUND(I117*H117,2)</f>
        <v>0</v>
      </c>
      <c r="BL117" s="19" t="s">
        <v>1051</v>
      </c>
      <c r="BM117" s="226" t="s">
        <v>401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1072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151</v>
      </c>
      <c r="AU118" s="19" t="s">
        <v>91</v>
      </c>
    </row>
    <row r="119" s="2" customFormat="1">
      <c r="A119" s="41"/>
      <c r="B119" s="42"/>
      <c r="C119" s="43"/>
      <c r="D119" s="228" t="s">
        <v>184</v>
      </c>
      <c r="E119" s="43"/>
      <c r="F119" s="277" t="s">
        <v>1073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184</v>
      </c>
      <c r="AU119" s="19" t="s">
        <v>91</v>
      </c>
    </row>
    <row r="120" s="2" customFormat="1" ht="21.75" customHeight="1">
      <c r="A120" s="41"/>
      <c r="B120" s="42"/>
      <c r="C120" s="215" t="s">
        <v>227</v>
      </c>
      <c r="D120" s="215" t="s">
        <v>144</v>
      </c>
      <c r="E120" s="216" t="s">
        <v>1074</v>
      </c>
      <c r="F120" s="217" t="s">
        <v>1075</v>
      </c>
      <c r="G120" s="218" t="s">
        <v>1045</v>
      </c>
      <c r="H120" s="219">
        <v>1</v>
      </c>
      <c r="I120" s="220"/>
      <c r="J120" s="221">
        <f>ROUND(I120*H120,2)</f>
        <v>0</v>
      </c>
      <c r="K120" s="217" t="s">
        <v>46</v>
      </c>
      <c r="L120" s="47"/>
      <c r="M120" s="222" t="s">
        <v>46</v>
      </c>
      <c r="N120" s="223" t="s">
        <v>54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1051</v>
      </c>
      <c r="AT120" s="226" t="s">
        <v>144</v>
      </c>
      <c r="AU120" s="226" t="s">
        <v>91</v>
      </c>
      <c r="AY120" s="19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87</v>
      </c>
      <c r="BK120" s="227">
        <f>ROUND(I120*H120,2)</f>
        <v>0</v>
      </c>
      <c r="BL120" s="19" t="s">
        <v>1051</v>
      </c>
      <c r="BM120" s="226" t="s">
        <v>442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1075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151</v>
      </c>
      <c r="AU121" s="19" t="s">
        <v>91</v>
      </c>
    </row>
    <row r="122" s="2" customFormat="1">
      <c r="A122" s="41"/>
      <c r="B122" s="42"/>
      <c r="C122" s="43"/>
      <c r="D122" s="228" t="s">
        <v>184</v>
      </c>
      <c r="E122" s="43"/>
      <c r="F122" s="277" t="s">
        <v>1076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184</v>
      </c>
      <c r="AU122" s="19" t="s">
        <v>91</v>
      </c>
    </row>
    <row r="123" s="2" customFormat="1" ht="16.5" customHeight="1">
      <c r="A123" s="41"/>
      <c r="B123" s="42"/>
      <c r="C123" s="215" t="s">
        <v>233</v>
      </c>
      <c r="D123" s="215" t="s">
        <v>144</v>
      </c>
      <c r="E123" s="216" t="s">
        <v>1077</v>
      </c>
      <c r="F123" s="217" t="s">
        <v>1078</v>
      </c>
      <c r="G123" s="218" t="s">
        <v>1045</v>
      </c>
      <c r="H123" s="219">
        <v>1</v>
      </c>
      <c r="I123" s="220"/>
      <c r="J123" s="221">
        <f>ROUND(I123*H123,2)</f>
        <v>0</v>
      </c>
      <c r="K123" s="217" t="s">
        <v>46</v>
      </c>
      <c r="L123" s="47"/>
      <c r="M123" s="222" t="s">
        <v>46</v>
      </c>
      <c r="N123" s="223" t="s">
        <v>54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1051</v>
      </c>
      <c r="AT123" s="226" t="s">
        <v>144</v>
      </c>
      <c r="AU123" s="226" t="s">
        <v>91</v>
      </c>
      <c r="AY123" s="19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87</v>
      </c>
      <c r="BK123" s="227">
        <f>ROUND(I123*H123,2)</f>
        <v>0</v>
      </c>
      <c r="BL123" s="19" t="s">
        <v>1051</v>
      </c>
      <c r="BM123" s="226" t="s">
        <v>457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1078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151</v>
      </c>
      <c r="AU124" s="19" t="s">
        <v>91</v>
      </c>
    </row>
    <row r="125" s="2" customFormat="1">
      <c r="A125" s="41"/>
      <c r="B125" s="42"/>
      <c r="C125" s="43"/>
      <c r="D125" s="228" t="s">
        <v>184</v>
      </c>
      <c r="E125" s="43"/>
      <c r="F125" s="277" t="s">
        <v>1079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184</v>
      </c>
      <c r="AU125" s="19" t="s">
        <v>91</v>
      </c>
    </row>
    <row r="126" s="2" customFormat="1" ht="24.15" customHeight="1">
      <c r="A126" s="41"/>
      <c r="B126" s="42"/>
      <c r="C126" s="215" t="s">
        <v>242</v>
      </c>
      <c r="D126" s="215" t="s">
        <v>144</v>
      </c>
      <c r="E126" s="216" t="s">
        <v>1080</v>
      </c>
      <c r="F126" s="217" t="s">
        <v>1081</v>
      </c>
      <c r="G126" s="218" t="s">
        <v>1045</v>
      </c>
      <c r="H126" s="219">
        <v>1</v>
      </c>
      <c r="I126" s="220"/>
      <c r="J126" s="221">
        <f>ROUND(I126*H126,2)</f>
        <v>0</v>
      </c>
      <c r="K126" s="217" t="s">
        <v>46</v>
      </c>
      <c r="L126" s="47"/>
      <c r="M126" s="222" t="s">
        <v>46</v>
      </c>
      <c r="N126" s="223" t="s">
        <v>54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1051</v>
      </c>
      <c r="AT126" s="226" t="s">
        <v>144</v>
      </c>
      <c r="AU126" s="226" t="s">
        <v>91</v>
      </c>
      <c r="AY126" s="19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87</v>
      </c>
      <c r="BK126" s="227">
        <f>ROUND(I126*H126,2)</f>
        <v>0</v>
      </c>
      <c r="BL126" s="19" t="s">
        <v>1051</v>
      </c>
      <c r="BM126" s="226" t="s">
        <v>474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1081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151</v>
      </c>
      <c r="AU127" s="19" t="s">
        <v>91</v>
      </c>
    </row>
    <row r="128" s="12" customFormat="1" ht="22.8" customHeight="1">
      <c r="A128" s="12"/>
      <c r="B128" s="199"/>
      <c r="C128" s="200"/>
      <c r="D128" s="201" t="s">
        <v>82</v>
      </c>
      <c r="E128" s="213" t="s">
        <v>83</v>
      </c>
      <c r="F128" s="213" t="s">
        <v>1082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SUM(P129:P143)</f>
        <v>0</v>
      </c>
      <c r="Q128" s="207"/>
      <c r="R128" s="208">
        <f>SUM(R129:R143)</f>
        <v>0</v>
      </c>
      <c r="S128" s="207"/>
      <c r="T128" s="209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87</v>
      </c>
      <c r="AT128" s="211" t="s">
        <v>82</v>
      </c>
      <c r="AU128" s="211" t="s">
        <v>87</v>
      </c>
      <c r="AY128" s="210" t="s">
        <v>142</v>
      </c>
      <c r="BK128" s="212">
        <f>SUM(BK129:BK143)</f>
        <v>0</v>
      </c>
    </row>
    <row r="129" s="2" customFormat="1" ht="21.75" customHeight="1">
      <c r="A129" s="41"/>
      <c r="B129" s="42"/>
      <c r="C129" s="215" t="s">
        <v>253</v>
      </c>
      <c r="D129" s="215" t="s">
        <v>144</v>
      </c>
      <c r="E129" s="216" t="s">
        <v>1083</v>
      </c>
      <c r="F129" s="217" t="s">
        <v>1084</v>
      </c>
      <c r="G129" s="218" t="s">
        <v>1045</v>
      </c>
      <c r="H129" s="219">
        <v>1</v>
      </c>
      <c r="I129" s="220"/>
      <c r="J129" s="221">
        <f>ROUND(I129*H129,2)</f>
        <v>0</v>
      </c>
      <c r="K129" s="217" t="s">
        <v>46</v>
      </c>
      <c r="L129" s="47"/>
      <c r="M129" s="222" t="s">
        <v>46</v>
      </c>
      <c r="N129" s="223" t="s">
        <v>54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91</v>
      </c>
      <c r="AY129" s="19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87</v>
      </c>
      <c r="BK129" s="227">
        <f>ROUND(I129*H129,2)</f>
        <v>0</v>
      </c>
      <c r="BL129" s="19" t="s">
        <v>149</v>
      </c>
      <c r="BM129" s="226" t="s">
        <v>504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1084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151</v>
      </c>
      <c r="AU130" s="19" t="s">
        <v>91</v>
      </c>
    </row>
    <row r="131" s="2" customFormat="1">
      <c r="A131" s="41"/>
      <c r="B131" s="42"/>
      <c r="C131" s="43"/>
      <c r="D131" s="228" t="s">
        <v>184</v>
      </c>
      <c r="E131" s="43"/>
      <c r="F131" s="277" t="s">
        <v>1085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184</v>
      </c>
      <c r="AU131" s="19" t="s">
        <v>91</v>
      </c>
    </row>
    <row r="132" s="2" customFormat="1" ht="16.5" customHeight="1">
      <c r="A132" s="41"/>
      <c r="B132" s="42"/>
      <c r="C132" s="215" t="s">
        <v>266</v>
      </c>
      <c r="D132" s="215" t="s">
        <v>144</v>
      </c>
      <c r="E132" s="216" t="s">
        <v>1086</v>
      </c>
      <c r="F132" s="217" t="s">
        <v>1087</v>
      </c>
      <c r="G132" s="218" t="s">
        <v>1045</v>
      </c>
      <c r="H132" s="219">
        <v>1</v>
      </c>
      <c r="I132" s="220"/>
      <c r="J132" s="221">
        <f>ROUND(I132*H132,2)</f>
        <v>0</v>
      </c>
      <c r="K132" s="217" t="s">
        <v>46</v>
      </c>
      <c r="L132" s="47"/>
      <c r="M132" s="222" t="s">
        <v>46</v>
      </c>
      <c r="N132" s="223" t="s">
        <v>54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91</v>
      </c>
      <c r="AY132" s="19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87</v>
      </c>
      <c r="BK132" s="227">
        <f>ROUND(I132*H132,2)</f>
        <v>0</v>
      </c>
      <c r="BL132" s="19" t="s">
        <v>149</v>
      </c>
      <c r="BM132" s="226" t="s">
        <v>529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1087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151</v>
      </c>
      <c r="AU133" s="19" t="s">
        <v>91</v>
      </c>
    </row>
    <row r="134" s="2" customFormat="1">
      <c r="A134" s="41"/>
      <c r="B134" s="42"/>
      <c r="C134" s="43"/>
      <c r="D134" s="228" t="s">
        <v>184</v>
      </c>
      <c r="E134" s="43"/>
      <c r="F134" s="277" t="s">
        <v>1088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184</v>
      </c>
      <c r="AU134" s="19" t="s">
        <v>91</v>
      </c>
    </row>
    <row r="135" s="2" customFormat="1" ht="16.5" customHeight="1">
      <c r="A135" s="41"/>
      <c r="B135" s="42"/>
      <c r="C135" s="215" t="s">
        <v>8</v>
      </c>
      <c r="D135" s="215" t="s">
        <v>144</v>
      </c>
      <c r="E135" s="216" t="s">
        <v>1089</v>
      </c>
      <c r="F135" s="217" t="s">
        <v>1090</v>
      </c>
      <c r="G135" s="218" t="s">
        <v>1045</v>
      </c>
      <c r="H135" s="219">
        <v>1</v>
      </c>
      <c r="I135" s="220"/>
      <c r="J135" s="221">
        <f>ROUND(I135*H135,2)</f>
        <v>0</v>
      </c>
      <c r="K135" s="217" t="s">
        <v>46</v>
      </c>
      <c r="L135" s="47"/>
      <c r="M135" s="222" t="s">
        <v>46</v>
      </c>
      <c r="N135" s="223" t="s">
        <v>54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91</v>
      </c>
      <c r="AY135" s="19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87</v>
      </c>
      <c r="BK135" s="227">
        <f>ROUND(I135*H135,2)</f>
        <v>0</v>
      </c>
      <c r="BL135" s="19" t="s">
        <v>149</v>
      </c>
      <c r="BM135" s="226" t="s">
        <v>564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1090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151</v>
      </c>
      <c r="AU136" s="19" t="s">
        <v>91</v>
      </c>
    </row>
    <row r="137" s="2" customFormat="1">
      <c r="A137" s="41"/>
      <c r="B137" s="42"/>
      <c r="C137" s="43"/>
      <c r="D137" s="228" t="s">
        <v>184</v>
      </c>
      <c r="E137" s="43"/>
      <c r="F137" s="277" t="s">
        <v>1091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184</v>
      </c>
      <c r="AU137" s="19" t="s">
        <v>91</v>
      </c>
    </row>
    <row r="138" s="2" customFormat="1" ht="16.5" customHeight="1">
      <c r="A138" s="41"/>
      <c r="B138" s="42"/>
      <c r="C138" s="215" t="s">
        <v>306</v>
      </c>
      <c r="D138" s="215" t="s">
        <v>144</v>
      </c>
      <c r="E138" s="216" t="s">
        <v>1092</v>
      </c>
      <c r="F138" s="217" t="s">
        <v>1093</v>
      </c>
      <c r="G138" s="218" t="s">
        <v>1045</v>
      </c>
      <c r="H138" s="219">
        <v>1</v>
      </c>
      <c r="I138" s="220"/>
      <c r="J138" s="221">
        <f>ROUND(I138*H138,2)</f>
        <v>0</v>
      </c>
      <c r="K138" s="217" t="s">
        <v>46</v>
      </c>
      <c r="L138" s="47"/>
      <c r="M138" s="222" t="s">
        <v>46</v>
      </c>
      <c r="N138" s="223" t="s">
        <v>54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91</v>
      </c>
      <c r="AY138" s="19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87</v>
      </c>
      <c r="BK138" s="227">
        <f>ROUND(I138*H138,2)</f>
        <v>0</v>
      </c>
      <c r="BL138" s="19" t="s">
        <v>149</v>
      </c>
      <c r="BM138" s="226" t="s">
        <v>577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1093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151</v>
      </c>
      <c r="AU139" s="19" t="s">
        <v>91</v>
      </c>
    </row>
    <row r="140" s="2" customFormat="1">
      <c r="A140" s="41"/>
      <c r="B140" s="42"/>
      <c r="C140" s="43"/>
      <c r="D140" s="228" t="s">
        <v>184</v>
      </c>
      <c r="E140" s="43"/>
      <c r="F140" s="277" t="s">
        <v>1094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184</v>
      </c>
      <c r="AU140" s="19" t="s">
        <v>91</v>
      </c>
    </row>
    <row r="141" s="2" customFormat="1" ht="24.15" customHeight="1">
      <c r="A141" s="41"/>
      <c r="B141" s="42"/>
      <c r="C141" s="215" t="s">
        <v>312</v>
      </c>
      <c r="D141" s="215" t="s">
        <v>144</v>
      </c>
      <c r="E141" s="216" t="s">
        <v>1095</v>
      </c>
      <c r="F141" s="217" t="s">
        <v>1096</v>
      </c>
      <c r="G141" s="218" t="s">
        <v>1097</v>
      </c>
      <c r="H141" s="219">
        <v>1</v>
      </c>
      <c r="I141" s="220"/>
      <c r="J141" s="221">
        <f>ROUND(I141*H141,2)</f>
        <v>0</v>
      </c>
      <c r="K141" s="217" t="s">
        <v>46</v>
      </c>
      <c r="L141" s="47"/>
      <c r="M141" s="222" t="s">
        <v>46</v>
      </c>
      <c r="N141" s="223" t="s">
        <v>54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91</v>
      </c>
      <c r="AY141" s="19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87</v>
      </c>
      <c r="BK141" s="227">
        <f>ROUND(I141*H141,2)</f>
        <v>0</v>
      </c>
      <c r="BL141" s="19" t="s">
        <v>149</v>
      </c>
      <c r="BM141" s="226" t="s">
        <v>601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1096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151</v>
      </c>
      <c r="AU142" s="19" t="s">
        <v>91</v>
      </c>
    </row>
    <row r="143" s="2" customFormat="1">
      <c r="A143" s="41"/>
      <c r="B143" s="42"/>
      <c r="C143" s="43"/>
      <c r="D143" s="228" t="s">
        <v>184</v>
      </c>
      <c r="E143" s="43"/>
      <c r="F143" s="277" t="s">
        <v>1098</v>
      </c>
      <c r="G143" s="43"/>
      <c r="H143" s="43"/>
      <c r="I143" s="230"/>
      <c r="J143" s="43"/>
      <c r="K143" s="43"/>
      <c r="L143" s="47"/>
      <c r="M143" s="295"/>
      <c r="N143" s="296"/>
      <c r="O143" s="297"/>
      <c r="P143" s="297"/>
      <c r="Q143" s="297"/>
      <c r="R143" s="297"/>
      <c r="S143" s="297"/>
      <c r="T143" s="29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184</v>
      </c>
      <c r="AU143" s="19" t="s">
        <v>91</v>
      </c>
    </row>
    <row r="144" s="2" customFormat="1" ht="6.96" customHeight="1">
      <c r="A144" s="41"/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47"/>
      <c r="M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</sheetData>
  <sheetProtection sheet="1" autoFilter="0" formatColumns="0" formatRows="0" objects="1" scenarios="1" spinCount="100000" saltValue="B5rAw+xDWZH8qDeGid024Jtwt8tt4MnhUaRsysPpjmxSULHpf6FRPU7AOSa2ke2yFEASSSiIiFcJMPhYQNzvng==" hashValue="VSMf+2ZXDjyyekQcYcWzMjKTnrGiT7YcH+MWYw+A36AsHnqSfoPXgAcBSkRLi88uSBrQdzD3cyD0RGzwrFQHjg==" algorithmName="SHA-512" password="CC35"/>
  <autoFilter ref="C88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1099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1100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1101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1102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1103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1104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1105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1106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1107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1108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1109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89</v>
      </c>
      <c r="F18" s="310" t="s">
        <v>1110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1111</v>
      </c>
      <c r="F19" s="310" t="s">
        <v>1112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1113</v>
      </c>
      <c r="F20" s="310" t="s">
        <v>1114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102</v>
      </c>
      <c r="F21" s="310" t="s">
        <v>1115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1047</v>
      </c>
      <c r="F22" s="310" t="s">
        <v>1116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94</v>
      </c>
      <c r="F23" s="310" t="s">
        <v>1117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1118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1119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1120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1121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1122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1123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1124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1125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1126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128</v>
      </c>
      <c r="F36" s="310"/>
      <c r="G36" s="310" t="s">
        <v>1127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1128</v>
      </c>
      <c r="F37" s="310"/>
      <c r="G37" s="310" t="s">
        <v>1129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64</v>
      </c>
      <c r="F38" s="310"/>
      <c r="G38" s="310" t="s">
        <v>1130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65</v>
      </c>
      <c r="F39" s="310"/>
      <c r="G39" s="310" t="s">
        <v>1131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129</v>
      </c>
      <c r="F40" s="310"/>
      <c r="G40" s="310" t="s">
        <v>1132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130</v>
      </c>
      <c r="F41" s="310"/>
      <c r="G41" s="310" t="s">
        <v>1133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1134</v>
      </c>
      <c r="F42" s="310"/>
      <c r="G42" s="310" t="s">
        <v>1135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1136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1137</v>
      </c>
      <c r="F44" s="310"/>
      <c r="G44" s="310" t="s">
        <v>1138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132</v>
      </c>
      <c r="F45" s="310"/>
      <c r="G45" s="310" t="s">
        <v>1139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1140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1141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1142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1143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1144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1145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1146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1147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1148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1149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1150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1151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1152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1153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1154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1155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1156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1157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1158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1159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1160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1161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1162</v>
      </c>
      <c r="D76" s="328"/>
      <c r="E76" s="328"/>
      <c r="F76" s="328" t="s">
        <v>1163</v>
      </c>
      <c r="G76" s="329"/>
      <c r="H76" s="328" t="s">
        <v>65</v>
      </c>
      <c r="I76" s="328" t="s">
        <v>68</v>
      </c>
      <c r="J76" s="328" t="s">
        <v>1164</v>
      </c>
      <c r="K76" s="327"/>
    </row>
    <row r="77" s="1" customFormat="1" ht="17.25" customHeight="1">
      <c r="B77" s="325"/>
      <c r="C77" s="330" t="s">
        <v>1165</v>
      </c>
      <c r="D77" s="330"/>
      <c r="E77" s="330"/>
      <c r="F77" s="331" t="s">
        <v>1166</v>
      </c>
      <c r="G77" s="332"/>
      <c r="H77" s="330"/>
      <c r="I77" s="330"/>
      <c r="J77" s="330" t="s">
        <v>1167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64</v>
      </c>
      <c r="D79" s="335"/>
      <c r="E79" s="335"/>
      <c r="F79" s="336" t="s">
        <v>1168</v>
      </c>
      <c r="G79" s="337"/>
      <c r="H79" s="313" t="s">
        <v>1169</v>
      </c>
      <c r="I79" s="313" t="s">
        <v>1170</v>
      </c>
      <c r="J79" s="313">
        <v>20</v>
      </c>
      <c r="K79" s="327"/>
    </row>
    <row r="80" s="1" customFormat="1" ht="15" customHeight="1">
      <c r="B80" s="325"/>
      <c r="C80" s="313" t="s">
        <v>1171</v>
      </c>
      <c r="D80" s="313"/>
      <c r="E80" s="313"/>
      <c r="F80" s="336" t="s">
        <v>1168</v>
      </c>
      <c r="G80" s="337"/>
      <c r="H80" s="313" t="s">
        <v>1172</v>
      </c>
      <c r="I80" s="313" t="s">
        <v>1170</v>
      </c>
      <c r="J80" s="313">
        <v>120</v>
      </c>
      <c r="K80" s="327"/>
    </row>
    <row r="81" s="1" customFormat="1" ht="15" customHeight="1">
      <c r="B81" s="338"/>
      <c r="C81" s="313" t="s">
        <v>1173</v>
      </c>
      <c r="D81" s="313"/>
      <c r="E81" s="313"/>
      <c r="F81" s="336" t="s">
        <v>1174</v>
      </c>
      <c r="G81" s="337"/>
      <c r="H81" s="313" t="s">
        <v>1175</v>
      </c>
      <c r="I81" s="313" t="s">
        <v>1170</v>
      </c>
      <c r="J81" s="313">
        <v>50</v>
      </c>
      <c r="K81" s="327"/>
    </row>
    <row r="82" s="1" customFormat="1" ht="15" customHeight="1">
      <c r="B82" s="338"/>
      <c r="C82" s="313" t="s">
        <v>1176</v>
      </c>
      <c r="D82" s="313"/>
      <c r="E82" s="313"/>
      <c r="F82" s="336" t="s">
        <v>1168</v>
      </c>
      <c r="G82" s="337"/>
      <c r="H82" s="313" t="s">
        <v>1177</v>
      </c>
      <c r="I82" s="313" t="s">
        <v>1178</v>
      </c>
      <c r="J82" s="313"/>
      <c r="K82" s="327"/>
    </row>
    <row r="83" s="1" customFormat="1" ht="15" customHeight="1">
      <c r="B83" s="338"/>
      <c r="C83" s="339" t="s">
        <v>1179</v>
      </c>
      <c r="D83" s="339"/>
      <c r="E83" s="339"/>
      <c r="F83" s="340" t="s">
        <v>1174</v>
      </c>
      <c r="G83" s="339"/>
      <c r="H83" s="339" t="s">
        <v>1180</v>
      </c>
      <c r="I83" s="339" t="s">
        <v>1170</v>
      </c>
      <c r="J83" s="339">
        <v>15</v>
      </c>
      <c r="K83" s="327"/>
    </row>
    <row r="84" s="1" customFormat="1" ht="15" customHeight="1">
      <c r="B84" s="338"/>
      <c r="C84" s="339" t="s">
        <v>1181</v>
      </c>
      <c r="D84" s="339"/>
      <c r="E84" s="339"/>
      <c r="F84" s="340" t="s">
        <v>1174</v>
      </c>
      <c r="G84" s="339"/>
      <c r="H84" s="339" t="s">
        <v>1182</v>
      </c>
      <c r="I84" s="339" t="s">
        <v>1170</v>
      </c>
      <c r="J84" s="339">
        <v>15</v>
      </c>
      <c r="K84" s="327"/>
    </row>
    <row r="85" s="1" customFormat="1" ht="15" customHeight="1">
      <c r="B85" s="338"/>
      <c r="C85" s="339" t="s">
        <v>1183</v>
      </c>
      <c r="D85" s="339"/>
      <c r="E85" s="339"/>
      <c r="F85" s="340" t="s">
        <v>1174</v>
      </c>
      <c r="G85" s="339"/>
      <c r="H85" s="339" t="s">
        <v>1184</v>
      </c>
      <c r="I85" s="339" t="s">
        <v>1170</v>
      </c>
      <c r="J85" s="339">
        <v>20</v>
      </c>
      <c r="K85" s="327"/>
    </row>
    <row r="86" s="1" customFormat="1" ht="15" customHeight="1">
      <c r="B86" s="338"/>
      <c r="C86" s="339" t="s">
        <v>1185</v>
      </c>
      <c r="D86" s="339"/>
      <c r="E86" s="339"/>
      <c r="F86" s="340" t="s">
        <v>1174</v>
      </c>
      <c r="G86" s="339"/>
      <c r="H86" s="339" t="s">
        <v>1186</v>
      </c>
      <c r="I86" s="339" t="s">
        <v>1170</v>
      </c>
      <c r="J86" s="339">
        <v>20</v>
      </c>
      <c r="K86" s="327"/>
    </row>
    <row r="87" s="1" customFormat="1" ht="15" customHeight="1">
      <c r="B87" s="338"/>
      <c r="C87" s="313" t="s">
        <v>1187</v>
      </c>
      <c r="D87" s="313"/>
      <c r="E87" s="313"/>
      <c r="F87" s="336" t="s">
        <v>1174</v>
      </c>
      <c r="G87" s="337"/>
      <c r="H87" s="313" t="s">
        <v>1188</v>
      </c>
      <c r="I87" s="313" t="s">
        <v>1170</v>
      </c>
      <c r="J87" s="313">
        <v>50</v>
      </c>
      <c r="K87" s="327"/>
    </row>
    <row r="88" s="1" customFormat="1" ht="15" customHeight="1">
      <c r="B88" s="338"/>
      <c r="C88" s="313" t="s">
        <v>1189</v>
      </c>
      <c r="D88" s="313"/>
      <c r="E88" s="313"/>
      <c r="F88" s="336" t="s">
        <v>1174</v>
      </c>
      <c r="G88" s="337"/>
      <c r="H88" s="313" t="s">
        <v>1190</v>
      </c>
      <c r="I88" s="313" t="s">
        <v>1170</v>
      </c>
      <c r="J88" s="313">
        <v>20</v>
      </c>
      <c r="K88" s="327"/>
    </row>
    <row r="89" s="1" customFormat="1" ht="15" customHeight="1">
      <c r="B89" s="338"/>
      <c r="C89" s="313" t="s">
        <v>1191</v>
      </c>
      <c r="D89" s="313"/>
      <c r="E89" s="313"/>
      <c r="F89" s="336" t="s">
        <v>1174</v>
      </c>
      <c r="G89" s="337"/>
      <c r="H89" s="313" t="s">
        <v>1192</v>
      </c>
      <c r="I89" s="313" t="s">
        <v>1170</v>
      </c>
      <c r="J89" s="313">
        <v>20</v>
      </c>
      <c r="K89" s="327"/>
    </row>
    <row r="90" s="1" customFormat="1" ht="15" customHeight="1">
      <c r="B90" s="338"/>
      <c r="C90" s="313" t="s">
        <v>1193</v>
      </c>
      <c r="D90" s="313"/>
      <c r="E90" s="313"/>
      <c r="F90" s="336" t="s">
        <v>1174</v>
      </c>
      <c r="G90" s="337"/>
      <c r="H90" s="313" t="s">
        <v>1194</v>
      </c>
      <c r="I90" s="313" t="s">
        <v>1170</v>
      </c>
      <c r="J90" s="313">
        <v>50</v>
      </c>
      <c r="K90" s="327"/>
    </row>
    <row r="91" s="1" customFormat="1" ht="15" customHeight="1">
      <c r="B91" s="338"/>
      <c r="C91" s="313" t="s">
        <v>1195</v>
      </c>
      <c r="D91" s="313"/>
      <c r="E91" s="313"/>
      <c r="F91" s="336" t="s">
        <v>1174</v>
      </c>
      <c r="G91" s="337"/>
      <c r="H91" s="313" t="s">
        <v>1195</v>
      </c>
      <c r="I91" s="313" t="s">
        <v>1170</v>
      </c>
      <c r="J91" s="313">
        <v>50</v>
      </c>
      <c r="K91" s="327"/>
    </row>
    <row r="92" s="1" customFormat="1" ht="15" customHeight="1">
      <c r="B92" s="338"/>
      <c r="C92" s="313" t="s">
        <v>1196</v>
      </c>
      <c r="D92" s="313"/>
      <c r="E92" s="313"/>
      <c r="F92" s="336" t="s">
        <v>1174</v>
      </c>
      <c r="G92" s="337"/>
      <c r="H92" s="313" t="s">
        <v>1197</v>
      </c>
      <c r="I92" s="313" t="s">
        <v>1170</v>
      </c>
      <c r="J92" s="313">
        <v>255</v>
      </c>
      <c r="K92" s="327"/>
    </row>
    <row r="93" s="1" customFormat="1" ht="15" customHeight="1">
      <c r="B93" s="338"/>
      <c r="C93" s="313" t="s">
        <v>1198</v>
      </c>
      <c r="D93" s="313"/>
      <c r="E93" s="313"/>
      <c r="F93" s="336" t="s">
        <v>1168</v>
      </c>
      <c r="G93" s="337"/>
      <c r="H93" s="313" t="s">
        <v>1199</v>
      </c>
      <c r="I93" s="313" t="s">
        <v>1200</v>
      </c>
      <c r="J93" s="313"/>
      <c r="K93" s="327"/>
    </row>
    <row r="94" s="1" customFormat="1" ht="15" customHeight="1">
      <c r="B94" s="338"/>
      <c r="C94" s="313" t="s">
        <v>1201</v>
      </c>
      <c r="D94" s="313"/>
      <c r="E94" s="313"/>
      <c r="F94" s="336" t="s">
        <v>1168</v>
      </c>
      <c r="G94" s="337"/>
      <c r="H94" s="313" t="s">
        <v>1202</v>
      </c>
      <c r="I94" s="313" t="s">
        <v>1203</v>
      </c>
      <c r="J94" s="313"/>
      <c r="K94" s="327"/>
    </row>
    <row r="95" s="1" customFormat="1" ht="15" customHeight="1">
      <c r="B95" s="338"/>
      <c r="C95" s="313" t="s">
        <v>1204</v>
      </c>
      <c r="D95" s="313"/>
      <c r="E95" s="313"/>
      <c r="F95" s="336" t="s">
        <v>1168</v>
      </c>
      <c r="G95" s="337"/>
      <c r="H95" s="313" t="s">
        <v>1204</v>
      </c>
      <c r="I95" s="313" t="s">
        <v>1203</v>
      </c>
      <c r="J95" s="313"/>
      <c r="K95" s="327"/>
    </row>
    <row r="96" s="1" customFormat="1" ht="15" customHeight="1">
      <c r="B96" s="338"/>
      <c r="C96" s="313" t="s">
        <v>49</v>
      </c>
      <c r="D96" s="313"/>
      <c r="E96" s="313"/>
      <c r="F96" s="336" t="s">
        <v>1168</v>
      </c>
      <c r="G96" s="337"/>
      <c r="H96" s="313" t="s">
        <v>1205</v>
      </c>
      <c r="I96" s="313" t="s">
        <v>1203</v>
      </c>
      <c r="J96" s="313"/>
      <c r="K96" s="327"/>
    </row>
    <row r="97" s="1" customFormat="1" ht="15" customHeight="1">
      <c r="B97" s="338"/>
      <c r="C97" s="313" t="s">
        <v>59</v>
      </c>
      <c r="D97" s="313"/>
      <c r="E97" s="313"/>
      <c r="F97" s="336" t="s">
        <v>1168</v>
      </c>
      <c r="G97" s="337"/>
      <c r="H97" s="313" t="s">
        <v>1206</v>
      </c>
      <c r="I97" s="313" t="s">
        <v>1203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1207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1162</v>
      </c>
      <c r="D103" s="328"/>
      <c r="E103" s="328"/>
      <c r="F103" s="328" t="s">
        <v>1163</v>
      </c>
      <c r="G103" s="329"/>
      <c r="H103" s="328" t="s">
        <v>65</v>
      </c>
      <c r="I103" s="328" t="s">
        <v>68</v>
      </c>
      <c r="J103" s="328" t="s">
        <v>1164</v>
      </c>
      <c r="K103" s="327"/>
    </row>
    <row r="104" s="1" customFormat="1" ht="17.25" customHeight="1">
      <c r="B104" s="325"/>
      <c r="C104" s="330" t="s">
        <v>1165</v>
      </c>
      <c r="D104" s="330"/>
      <c r="E104" s="330"/>
      <c r="F104" s="331" t="s">
        <v>1166</v>
      </c>
      <c r="G104" s="332"/>
      <c r="H104" s="330"/>
      <c r="I104" s="330"/>
      <c r="J104" s="330" t="s">
        <v>1167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64</v>
      </c>
      <c r="D106" s="335"/>
      <c r="E106" s="335"/>
      <c r="F106" s="336" t="s">
        <v>1168</v>
      </c>
      <c r="G106" s="313"/>
      <c r="H106" s="313" t="s">
        <v>1208</v>
      </c>
      <c r="I106" s="313" t="s">
        <v>1170</v>
      </c>
      <c r="J106" s="313">
        <v>20</v>
      </c>
      <c r="K106" s="327"/>
    </row>
    <row r="107" s="1" customFormat="1" ht="15" customHeight="1">
      <c r="B107" s="325"/>
      <c r="C107" s="313" t="s">
        <v>1171</v>
      </c>
      <c r="D107" s="313"/>
      <c r="E107" s="313"/>
      <c r="F107" s="336" t="s">
        <v>1168</v>
      </c>
      <c r="G107" s="313"/>
      <c r="H107" s="313" t="s">
        <v>1208</v>
      </c>
      <c r="I107" s="313" t="s">
        <v>1170</v>
      </c>
      <c r="J107" s="313">
        <v>120</v>
      </c>
      <c r="K107" s="327"/>
    </row>
    <row r="108" s="1" customFormat="1" ht="15" customHeight="1">
      <c r="B108" s="338"/>
      <c r="C108" s="313" t="s">
        <v>1173</v>
      </c>
      <c r="D108" s="313"/>
      <c r="E108" s="313"/>
      <c r="F108" s="336" t="s">
        <v>1174</v>
      </c>
      <c r="G108" s="313"/>
      <c r="H108" s="313" t="s">
        <v>1208</v>
      </c>
      <c r="I108" s="313" t="s">
        <v>1170</v>
      </c>
      <c r="J108" s="313">
        <v>50</v>
      </c>
      <c r="K108" s="327"/>
    </row>
    <row r="109" s="1" customFormat="1" ht="15" customHeight="1">
      <c r="B109" s="338"/>
      <c r="C109" s="313" t="s">
        <v>1176</v>
      </c>
      <c r="D109" s="313"/>
      <c r="E109" s="313"/>
      <c r="F109" s="336" t="s">
        <v>1168</v>
      </c>
      <c r="G109" s="313"/>
      <c r="H109" s="313" t="s">
        <v>1208</v>
      </c>
      <c r="I109" s="313" t="s">
        <v>1178</v>
      </c>
      <c r="J109" s="313"/>
      <c r="K109" s="327"/>
    </row>
    <row r="110" s="1" customFormat="1" ht="15" customHeight="1">
      <c r="B110" s="338"/>
      <c r="C110" s="313" t="s">
        <v>1187</v>
      </c>
      <c r="D110" s="313"/>
      <c r="E110" s="313"/>
      <c r="F110" s="336" t="s">
        <v>1174</v>
      </c>
      <c r="G110" s="313"/>
      <c r="H110" s="313" t="s">
        <v>1208</v>
      </c>
      <c r="I110" s="313" t="s">
        <v>1170</v>
      </c>
      <c r="J110" s="313">
        <v>50</v>
      </c>
      <c r="K110" s="327"/>
    </row>
    <row r="111" s="1" customFormat="1" ht="15" customHeight="1">
      <c r="B111" s="338"/>
      <c r="C111" s="313" t="s">
        <v>1195</v>
      </c>
      <c r="D111" s="313"/>
      <c r="E111" s="313"/>
      <c r="F111" s="336" t="s">
        <v>1174</v>
      </c>
      <c r="G111" s="313"/>
      <c r="H111" s="313" t="s">
        <v>1208</v>
      </c>
      <c r="I111" s="313" t="s">
        <v>1170</v>
      </c>
      <c r="J111" s="313">
        <v>50</v>
      </c>
      <c r="K111" s="327"/>
    </row>
    <row r="112" s="1" customFormat="1" ht="15" customHeight="1">
      <c r="B112" s="338"/>
      <c r="C112" s="313" t="s">
        <v>1193</v>
      </c>
      <c r="D112" s="313"/>
      <c r="E112" s="313"/>
      <c r="F112" s="336" t="s">
        <v>1174</v>
      </c>
      <c r="G112" s="313"/>
      <c r="H112" s="313" t="s">
        <v>1208</v>
      </c>
      <c r="I112" s="313" t="s">
        <v>1170</v>
      </c>
      <c r="J112" s="313">
        <v>50</v>
      </c>
      <c r="K112" s="327"/>
    </row>
    <row r="113" s="1" customFormat="1" ht="15" customHeight="1">
      <c r="B113" s="338"/>
      <c r="C113" s="313" t="s">
        <v>64</v>
      </c>
      <c r="D113" s="313"/>
      <c r="E113" s="313"/>
      <c r="F113" s="336" t="s">
        <v>1168</v>
      </c>
      <c r="G113" s="313"/>
      <c r="H113" s="313" t="s">
        <v>1209</v>
      </c>
      <c r="I113" s="313" t="s">
        <v>1170</v>
      </c>
      <c r="J113" s="313">
        <v>20</v>
      </c>
      <c r="K113" s="327"/>
    </row>
    <row r="114" s="1" customFormat="1" ht="15" customHeight="1">
      <c r="B114" s="338"/>
      <c r="C114" s="313" t="s">
        <v>1210</v>
      </c>
      <c r="D114" s="313"/>
      <c r="E114" s="313"/>
      <c r="F114" s="336" t="s">
        <v>1168</v>
      </c>
      <c r="G114" s="313"/>
      <c r="H114" s="313" t="s">
        <v>1211</v>
      </c>
      <c r="I114" s="313" t="s">
        <v>1170</v>
      </c>
      <c r="J114" s="313">
        <v>120</v>
      </c>
      <c r="K114" s="327"/>
    </row>
    <row r="115" s="1" customFormat="1" ht="15" customHeight="1">
      <c r="B115" s="338"/>
      <c r="C115" s="313" t="s">
        <v>49</v>
      </c>
      <c r="D115" s="313"/>
      <c r="E115" s="313"/>
      <c r="F115" s="336" t="s">
        <v>1168</v>
      </c>
      <c r="G115" s="313"/>
      <c r="H115" s="313" t="s">
        <v>1212</v>
      </c>
      <c r="I115" s="313" t="s">
        <v>1203</v>
      </c>
      <c r="J115" s="313"/>
      <c r="K115" s="327"/>
    </row>
    <row r="116" s="1" customFormat="1" ht="15" customHeight="1">
      <c r="B116" s="338"/>
      <c r="C116" s="313" t="s">
        <v>59</v>
      </c>
      <c r="D116" s="313"/>
      <c r="E116" s="313"/>
      <c r="F116" s="336" t="s">
        <v>1168</v>
      </c>
      <c r="G116" s="313"/>
      <c r="H116" s="313" t="s">
        <v>1213</v>
      </c>
      <c r="I116" s="313" t="s">
        <v>1203</v>
      </c>
      <c r="J116" s="313"/>
      <c r="K116" s="327"/>
    </row>
    <row r="117" s="1" customFormat="1" ht="15" customHeight="1">
      <c r="B117" s="338"/>
      <c r="C117" s="313" t="s">
        <v>68</v>
      </c>
      <c r="D117" s="313"/>
      <c r="E117" s="313"/>
      <c r="F117" s="336" t="s">
        <v>1168</v>
      </c>
      <c r="G117" s="313"/>
      <c r="H117" s="313" t="s">
        <v>1214</v>
      </c>
      <c r="I117" s="313" t="s">
        <v>1215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1216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1162</v>
      </c>
      <c r="D123" s="328"/>
      <c r="E123" s="328"/>
      <c r="F123" s="328" t="s">
        <v>1163</v>
      </c>
      <c r="G123" s="329"/>
      <c r="H123" s="328" t="s">
        <v>65</v>
      </c>
      <c r="I123" s="328" t="s">
        <v>68</v>
      </c>
      <c r="J123" s="328" t="s">
        <v>1164</v>
      </c>
      <c r="K123" s="357"/>
    </row>
    <row r="124" s="1" customFormat="1" ht="17.25" customHeight="1">
      <c r="B124" s="356"/>
      <c r="C124" s="330" t="s">
        <v>1165</v>
      </c>
      <c r="D124" s="330"/>
      <c r="E124" s="330"/>
      <c r="F124" s="331" t="s">
        <v>1166</v>
      </c>
      <c r="G124" s="332"/>
      <c r="H124" s="330"/>
      <c r="I124" s="330"/>
      <c r="J124" s="330" t="s">
        <v>1167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1171</v>
      </c>
      <c r="D126" s="335"/>
      <c r="E126" s="335"/>
      <c r="F126" s="336" t="s">
        <v>1168</v>
      </c>
      <c r="G126" s="313"/>
      <c r="H126" s="313" t="s">
        <v>1208</v>
      </c>
      <c r="I126" s="313" t="s">
        <v>1170</v>
      </c>
      <c r="J126" s="313">
        <v>120</v>
      </c>
      <c r="K126" s="361"/>
    </row>
    <row r="127" s="1" customFormat="1" ht="15" customHeight="1">
      <c r="B127" s="358"/>
      <c r="C127" s="313" t="s">
        <v>1217</v>
      </c>
      <c r="D127" s="313"/>
      <c r="E127" s="313"/>
      <c r="F127" s="336" t="s">
        <v>1168</v>
      </c>
      <c r="G127" s="313"/>
      <c r="H127" s="313" t="s">
        <v>1218</v>
      </c>
      <c r="I127" s="313" t="s">
        <v>1170</v>
      </c>
      <c r="J127" s="313" t="s">
        <v>1219</v>
      </c>
      <c r="K127" s="361"/>
    </row>
    <row r="128" s="1" customFormat="1" ht="15" customHeight="1">
      <c r="B128" s="358"/>
      <c r="C128" s="313" t="s">
        <v>94</v>
      </c>
      <c r="D128" s="313"/>
      <c r="E128" s="313"/>
      <c r="F128" s="336" t="s">
        <v>1168</v>
      </c>
      <c r="G128" s="313"/>
      <c r="H128" s="313" t="s">
        <v>1220</v>
      </c>
      <c r="I128" s="313" t="s">
        <v>1170</v>
      </c>
      <c r="J128" s="313" t="s">
        <v>1219</v>
      </c>
      <c r="K128" s="361"/>
    </row>
    <row r="129" s="1" customFormat="1" ht="15" customHeight="1">
      <c r="B129" s="358"/>
      <c r="C129" s="313" t="s">
        <v>1179</v>
      </c>
      <c r="D129" s="313"/>
      <c r="E129" s="313"/>
      <c r="F129" s="336" t="s">
        <v>1174</v>
      </c>
      <c r="G129" s="313"/>
      <c r="H129" s="313" t="s">
        <v>1180</v>
      </c>
      <c r="I129" s="313" t="s">
        <v>1170</v>
      </c>
      <c r="J129" s="313">
        <v>15</v>
      </c>
      <c r="K129" s="361"/>
    </row>
    <row r="130" s="1" customFormat="1" ht="15" customHeight="1">
      <c r="B130" s="358"/>
      <c r="C130" s="339" t="s">
        <v>1181</v>
      </c>
      <c r="D130" s="339"/>
      <c r="E130" s="339"/>
      <c r="F130" s="340" t="s">
        <v>1174</v>
      </c>
      <c r="G130" s="339"/>
      <c r="H130" s="339" t="s">
        <v>1182</v>
      </c>
      <c r="I130" s="339" t="s">
        <v>1170</v>
      </c>
      <c r="J130" s="339">
        <v>15</v>
      </c>
      <c r="K130" s="361"/>
    </row>
    <row r="131" s="1" customFormat="1" ht="15" customHeight="1">
      <c r="B131" s="358"/>
      <c r="C131" s="339" t="s">
        <v>1183</v>
      </c>
      <c r="D131" s="339"/>
      <c r="E131" s="339"/>
      <c r="F131" s="340" t="s">
        <v>1174</v>
      </c>
      <c r="G131" s="339"/>
      <c r="H131" s="339" t="s">
        <v>1184</v>
      </c>
      <c r="I131" s="339" t="s">
        <v>1170</v>
      </c>
      <c r="J131" s="339">
        <v>20</v>
      </c>
      <c r="K131" s="361"/>
    </row>
    <row r="132" s="1" customFormat="1" ht="15" customHeight="1">
      <c r="B132" s="358"/>
      <c r="C132" s="339" t="s">
        <v>1185</v>
      </c>
      <c r="D132" s="339"/>
      <c r="E132" s="339"/>
      <c r="F132" s="340" t="s">
        <v>1174</v>
      </c>
      <c r="G132" s="339"/>
      <c r="H132" s="339" t="s">
        <v>1186</v>
      </c>
      <c r="I132" s="339" t="s">
        <v>1170</v>
      </c>
      <c r="J132" s="339">
        <v>20</v>
      </c>
      <c r="K132" s="361"/>
    </row>
    <row r="133" s="1" customFormat="1" ht="15" customHeight="1">
      <c r="B133" s="358"/>
      <c r="C133" s="313" t="s">
        <v>1173</v>
      </c>
      <c r="D133" s="313"/>
      <c r="E133" s="313"/>
      <c r="F133" s="336" t="s">
        <v>1174</v>
      </c>
      <c r="G133" s="313"/>
      <c r="H133" s="313" t="s">
        <v>1208</v>
      </c>
      <c r="I133" s="313" t="s">
        <v>1170</v>
      </c>
      <c r="J133" s="313">
        <v>50</v>
      </c>
      <c r="K133" s="361"/>
    </row>
    <row r="134" s="1" customFormat="1" ht="15" customHeight="1">
      <c r="B134" s="358"/>
      <c r="C134" s="313" t="s">
        <v>1187</v>
      </c>
      <c r="D134" s="313"/>
      <c r="E134" s="313"/>
      <c r="F134" s="336" t="s">
        <v>1174</v>
      </c>
      <c r="G134" s="313"/>
      <c r="H134" s="313" t="s">
        <v>1208</v>
      </c>
      <c r="I134" s="313" t="s">
        <v>1170</v>
      </c>
      <c r="J134" s="313">
        <v>50</v>
      </c>
      <c r="K134" s="361"/>
    </row>
    <row r="135" s="1" customFormat="1" ht="15" customHeight="1">
      <c r="B135" s="358"/>
      <c r="C135" s="313" t="s">
        <v>1193</v>
      </c>
      <c r="D135" s="313"/>
      <c r="E135" s="313"/>
      <c r="F135" s="336" t="s">
        <v>1174</v>
      </c>
      <c r="G135" s="313"/>
      <c r="H135" s="313" t="s">
        <v>1208</v>
      </c>
      <c r="I135" s="313" t="s">
        <v>1170</v>
      </c>
      <c r="J135" s="313">
        <v>50</v>
      </c>
      <c r="K135" s="361"/>
    </row>
    <row r="136" s="1" customFormat="1" ht="15" customHeight="1">
      <c r="B136" s="358"/>
      <c r="C136" s="313" t="s">
        <v>1195</v>
      </c>
      <c r="D136" s="313"/>
      <c r="E136" s="313"/>
      <c r="F136" s="336" t="s">
        <v>1174</v>
      </c>
      <c r="G136" s="313"/>
      <c r="H136" s="313" t="s">
        <v>1208</v>
      </c>
      <c r="I136" s="313" t="s">
        <v>1170</v>
      </c>
      <c r="J136" s="313">
        <v>50</v>
      </c>
      <c r="K136" s="361"/>
    </row>
    <row r="137" s="1" customFormat="1" ht="15" customHeight="1">
      <c r="B137" s="358"/>
      <c r="C137" s="313" t="s">
        <v>1196</v>
      </c>
      <c r="D137" s="313"/>
      <c r="E137" s="313"/>
      <c r="F137" s="336" t="s">
        <v>1174</v>
      </c>
      <c r="G137" s="313"/>
      <c r="H137" s="313" t="s">
        <v>1221</v>
      </c>
      <c r="I137" s="313" t="s">
        <v>1170</v>
      </c>
      <c r="J137" s="313">
        <v>255</v>
      </c>
      <c r="K137" s="361"/>
    </row>
    <row r="138" s="1" customFormat="1" ht="15" customHeight="1">
      <c r="B138" s="358"/>
      <c r="C138" s="313" t="s">
        <v>1198</v>
      </c>
      <c r="D138" s="313"/>
      <c r="E138" s="313"/>
      <c r="F138" s="336" t="s">
        <v>1168</v>
      </c>
      <c r="G138" s="313"/>
      <c r="H138" s="313" t="s">
        <v>1222</v>
      </c>
      <c r="I138" s="313" t="s">
        <v>1200</v>
      </c>
      <c r="J138" s="313"/>
      <c r="K138" s="361"/>
    </row>
    <row r="139" s="1" customFormat="1" ht="15" customHeight="1">
      <c r="B139" s="358"/>
      <c r="C139" s="313" t="s">
        <v>1201</v>
      </c>
      <c r="D139" s="313"/>
      <c r="E139" s="313"/>
      <c r="F139" s="336" t="s">
        <v>1168</v>
      </c>
      <c r="G139" s="313"/>
      <c r="H139" s="313" t="s">
        <v>1223</v>
      </c>
      <c r="I139" s="313" t="s">
        <v>1203</v>
      </c>
      <c r="J139" s="313"/>
      <c r="K139" s="361"/>
    </row>
    <row r="140" s="1" customFormat="1" ht="15" customHeight="1">
      <c r="B140" s="358"/>
      <c r="C140" s="313" t="s">
        <v>1204</v>
      </c>
      <c r="D140" s="313"/>
      <c r="E140" s="313"/>
      <c r="F140" s="336" t="s">
        <v>1168</v>
      </c>
      <c r="G140" s="313"/>
      <c r="H140" s="313" t="s">
        <v>1204</v>
      </c>
      <c r="I140" s="313" t="s">
        <v>1203</v>
      </c>
      <c r="J140" s="313"/>
      <c r="K140" s="361"/>
    </row>
    <row r="141" s="1" customFormat="1" ht="15" customHeight="1">
      <c r="B141" s="358"/>
      <c r="C141" s="313" t="s">
        <v>49</v>
      </c>
      <c r="D141" s="313"/>
      <c r="E141" s="313"/>
      <c r="F141" s="336" t="s">
        <v>1168</v>
      </c>
      <c r="G141" s="313"/>
      <c r="H141" s="313" t="s">
        <v>1224</v>
      </c>
      <c r="I141" s="313" t="s">
        <v>1203</v>
      </c>
      <c r="J141" s="313"/>
      <c r="K141" s="361"/>
    </row>
    <row r="142" s="1" customFormat="1" ht="15" customHeight="1">
      <c r="B142" s="358"/>
      <c r="C142" s="313" t="s">
        <v>1225</v>
      </c>
      <c r="D142" s="313"/>
      <c r="E142" s="313"/>
      <c r="F142" s="336" t="s">
        <v>1168</v>
      </c>
      <c r="G142" s="313"/>
      <c r="H142" s="313" t="s">
        <v>1226</v>
      </c>
      <c r="I142" s="313" t="s">
        <v>1203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1227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1162</v>
      </c>
      <c r="D148" s="328"/>
      <c r="E148" s="328"/>
      <c r="F148" s="328" t="s">
        <v>1163</v>
      </c>
      <c r="G148" s="329"/>
      <c r="H148" s="328" t="s">
        <v>65</v>
      </c>
      <c r="I148" s="328" t="s">
        <v>68</v>
      </c>
      <c r="J148" s="328" t="s">
        <v>1164</v>
      </c>
      <c r="K148" s="327"/>
    </row>
    <row r="149" s="1" customFormat="1" ht="17.25" customHeight="1">
      <c r="B149" s="325"/>
      <c r="C149" s="330" t="s">
        <v>1165</v>
      </c>
      <c r="D149" s="330"/>
      <c r="E149" s="330"/>
      <c r="F149" s="331" t="s">
        <v>1166</v>
      </c>
      <c r="G149" s="332"/>
      <c r="H149" s="330"/>
      <c r="I149" s="330"/>
      <c r="J149" s="330" t="s">
        <v>1167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1171</v>
      </c>
      <c r="D151" s="313"/>
      <c r="E151" s="313"/>
      <c r="F151" s="366" t="s">
        <v>1168</v>
      </c>
      <c r="G151" s="313"/>
      <c r="H151" s="365" t="s">
        <v>1208</v>
      </c>
      <c r="I151" s="365" t="s">
        <v>1170</v>
      </c>
      <c r="J151" s="365">
        <v>120</v>
      </c>
      <c r="K151" s="361"/>
    </row>
    <row r="152" s="1" customFormat="1" ht="15" customHeight="1">
      <c r="B152" s="338"/>
      <c r="C152" s="365" t="s">
        <v>1217</v>
      </c>
      <c r="D152" s="313"/>
      <c r="E152" s="313"/>
      <c r="F152" s="366" t="s">
        <v>1168</v>
      </c>
      <c r="G152" s="313"/>
      <c r="H152" s="365" t="s">
        <v>1228</v>
      </c>
      <c r="I152" s="365" t="s">
        <v>1170</v>
      </c>
      <c r="J152" s="365" t="s">
        <v>1219</v>
      </c>
      <c r="K152" s="361"/>
    </row>
    <row r="153" s="1" customFormat="1" ht="15" customHeight="1">
      <c r="B153" s="338"/>
      <c r="C153" s="365" t="s">
        <v>94</v>
      </c>
      <c r="D153" s="313"/>
      <c r="E153" s="313"/>
      <c r="F153" s="366" t="s">
        <v>1168</v>
      </c>
      <c r="G153" s="313"/>
      <c r="H153" s="365" t="s">
        <v>1229</v>
      </c>
      <c r="I153" s="365" t="s">
        <v>1170</v>
      </c>
      <c r="J153" s="365" t="s">
        <v>1219</v>
      </c>
      <c r="K153" s="361"/>
    </row>
    <row r="154" s="1" customFormat="1" ht="15" customHeight="1">
      <c r="B154" s="338"/>
      <c r="C154" s="365" t="s">
        <v>1173</v>
      </c>
      <c r="D154" s="313"/>
      <c r="E154" s="313"/>
      <c r="F154" s="366" t="s">
        <v>1174</v>
      </c>
      <c r="G154" s="313"/>
      <c r="H154" s="365" t="s">
        <v>1208</v>
      </c>
      <c r="I154" s="365" t="s">
        <v>1170</v>
      </c>
      <c r="J154" s="365">
        <v>50</v>
      </c>
      <c r="K154" s="361"/>
    </row>
    <row r="155" s="1" customFormat="1" ht="15" customHeight="1">
      <c r="B155" s="338"/>
      <c r="C155" s="365" t="s">
        <v>1176</v>
      </c>
      <c r="D155" s="313"/>
      <c r="E155" s="313"/>
      <c r="F155" s="366" t="s">
        <v>1168</v>
      </c>
      <c r="G155" s="313"/>
      <c r="H155" s="365" t="s">
        <v>1208</v>
      </c>
      <c r="I155" s="365" t="s">
        <v>1178</v>
      </c>
      <c r="J155" s="365"/>
      <c r="K155" s="361"/>
    </row>
    <row r="156" s="1" customFormat="1" ht="15" customHeight="1">
      <c r="B156" s="338"/>
      <c r="C156" s="365" t="s">
        <v>1187</v>
      </c>
      <c r="D156" s="313"/>
      <c r="E156" s="313"/>
      <c r="F156" s="366" t="s">
        <v>1174</v>
      </c>
      <c r="G156" s="313"/>
      <c r="H156" s="365" t="s">
        <v>1208</v>
      </c>
      <c r="I156" s="365" t="s">
        <v>1170</v>
      </c>
      <c r="J156" s="365">
        <v>50</v>
      </c>
      <c r="K156" s="361"/>
    </row>
    <row r="157" s="1" customFormat="1" ht="15" customHeight="1">
      <c r="B157" s="338"/>
      <c r="C157" s="365" t="s">
        <v>1195</v>
      </c>
      <c r="D157" s="313"/>
      <c r="E157" s="313"/>
      <c r="F157" s="366" t="s">
        <v>1174</v>
      </c>
      <c r="G157" s="313"/>
      <c r="H157" s="365" t="s">
        <v>1208</v>
      </c>
      <c r="I157" s="365" t="s">
        <v>1170</v>
      </c>
      <c r="J157" s="365">
        <v>50</v>
      </c>
      <c r="K157" s="361"/>
    </row>
    <row r="158" s="1" customFormat="1" ht="15" customHeight="1">
      <c r="B158" s="338"/>
      <c r="C158" s="365" t="s">
        <v>1193</v>
      </c>
      <c r="D158" s="313"/>
      <c r="E158" s="313"/>
      <c r="F158" s="366" t="s">
        <v>1174</v>
      </c>
      <c r="G158" s="313"/>
      <c r="H158" s="365" t="s">
        <v>1208</v>
      </c>
      <c r="I158" s="365" t="s">
        <v>1170</v>
      </c>
      <c r="J158" s="365">
        <v>50</v>
      </c>
      <c r="K158" s="361"/>
    </row>
    <row r="159" s="1" customFormat="1" ht="15" customHeight="1">
      <c r="B159" s="338"/>
      <c r="C159" s="365" t="s">
        <v>113</v>
      </c>
      <c r="D159" s="313"/>
      <c r="E159" s="313"/>
      <c r="F159" s="366" t="s">
        <v>1168</v>
      </c>
      <c r="G159" s="313"/>
      <c r="H159" s="365" t="s">
        <v>1230</v>
      </c>
      <c r="I159" s="365" t="s">
        <v>1170</v>
      </c>
      <c r="J159" s="365" t="s">
        <v>1231</v>
      </c>
      <c r="K159" s="361"/>
    </row>
    <row r="160" s="1" customFormat="1" ht="15" customHeight="1">
      <c r="B160" s="338"/>
      <c r="C160" s="365" t="s">
        <v>1232</v>
      </c>
      <c r="D160" s="313"/>
      <c r="E160" s="313"/>
      <c r="F160" s="366" t="s">
        <v>1168</v>
      </c>
      <c r="G160" s="313"/>
      <c r="H160" s="365" t="s">
        <v>1233</v>
      </c>
      <c r="I160" s="365" t="s">
        <v>1203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1234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1162</v>
      </c>
      <c r="D166" s="328"/>
      <c r="E166" s="328"/>
      <c r="F166" s="328" t="s">
        <v>1163</v>
      </c>
      <c r="G166" s="370"/>
      <c r="H166" s="371" t="s">
        <v>65</v>
      </c>
      <c r="I166" s="371" t="s">
        <v>68</v>
      </c>
      <c r="J166" s="328" t="s">
        <v>1164</v>
      </c>
      <c r="K166" s="305"/>
    </row>
    <row r="167" s="1" customFormat="1" ht="17.25" customHeight="1">
      <c r="B167" s="306"/>
      <c r="C167" s="330" t="s">
        <v>1165</v>
      </c>
      <c r="D167" s="330"/>
      <c r="E167" s="330"/>
      <c r="F167" s="331" t="s">
        <v>1166</v>
      </c>
      <c r="G167" s="372"/>
      <c r="H167" s="373"/>
      <c r="I167" s="373"/>
      <c r="J167" s="330" t="s">
        <v>1167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1171</v>
      </c>
      <c r="D169" s="313"/>
      <c r="E169" s="313"/>
      <c r="F169" s="336" t="s">
        <v>1168</v>
      </c>
      <c r="G169" s="313"/>
      <c r="H169" s="313" t="s">
        <v>1208</v>
      </c>
      <c r="I169" s="313" t="s">
        <v>1170</v>
      </c>
      <c r="J169" s="313">
        <v>120</v>
      </c>
      <c r="K169" s="361"/>
    </row>
    <row r="170" s="1" customFormat="1" ht="15" customHeight="1">
      <c r="B170" s="338"/>
      <c r="C170" s="313" t="s">
        <v>1217</v>
      </c>
      <c r="D170" s="313"/>
      <c r="E170" s="313"/>
      <c r="F170" s="336" t="s">
        <v>1168</v>
      </c>
      <c r="G170" s="313"/>
      <c r="H170" s="313" t="s">
        <v>1218</v>
      </c>
      <c r="I170" s="313" t="s">
        <v>1170</v>
      </c>
      <c r="J170" s="313" t="s">
        <v>1219</v>
      </c>
      <c r="K170" s="361"/>
    </row>
    <row r="171" s="1" customFormat="1" ht="15" customHeight="1">
      <c r="B171" s="338"/>
      <c r="C171" s="313" t="s">
        <v>94</v>
      </c>
      <c r="D171" s="313"/>
      <c r="E171" s="313"/>
      <c r="F171" s="336" t="s">
        <v>1168</v>
      </c>
      <c r="G171" s="313"/>
      <c r="H171" s="313" t="s">
        <v>1235</v>
      </c>
      <c r="I171" s="313" t="s">
        <v>1170</v>
      </c>
      <c r="J171" s="313" t="s">
        <v>1219</v>
      </c>
      <c r="K171" s="361"/>
    </row>
    <row r="172" s="1" customFormat="1" ht="15" customHeight="1">
      <c r="B172" s="338"/>
      <c r="C172" s="313" t="s">
        <v>1173</v>
      </c>
      <c r="D172" s="313"/>
      <c r="E172" s="313"/>
      <c r="F172" s="336" t="s">
        <v>1174</v>
      </c>
      <c r="G172" s="313"/>
      <c r="H172" s="313" t="s">
        <v>1235</v>
      </c>
      <c r="I172" s="313" t="s">
        <v>1170</v>
      </c>
      <c r="J172" s="313">
        <v>50</v>
      </c>
      <c r="K172" s="361"/>
    </row>
    <row r="173" s="1" customFormat="1" ht="15" customHeight="1">
      <c r="B173" s="338"/>
      <c r="C173" s="313" t="s">
        <v>1176</v>
      </c>
      <c r="D173" s="313"/>
      <c r="E173" s="313"/>
      <c r="F173" s="336" t="s">
        <v>1168</v>
      </c>
      <c r="G173" s="313"/>
      <c r="H173" s="313" t="s">
        <v>1235</v>
      </c>
      <c r="I173" s="313" t="s">
        <v>1178</v>
      </c>
      <c r="J173" s="313"/>
      <c r="K173" s="361"/>
    </row>
    <row r="174" s="1" customFormat="1" ht="15" customHeight="1">
      <c r="B174" s="338"/>
      <c r="C174" s="313" t="s">
        <v>1187</v>
      </c>
      <c r="D174" s="313"/>
      <c r="E174" s="313"/>
      <c r="F174" s="336" t="s">
        <v>1174</v>
      </c>
      <c r="G174" s="313"/>
      <c r="H174" s="313" t="s">
        <v>1235</v>
      </c>
      <c r="I174" s="313" t="s">
        <v>1170</v>
      </c>
      <c r="J174" s="313">
        <v>50</v>
      </c>
      <c r="K174" s="361"/>
    </row>
    <row r="175" s="1" customFormat="1" ht="15" customHeight="1">
      <c r="B175" s="338"/>
      <c r="C175" s="313" t="s">
        <v>1195</v>
      </c>
      <c r="D175" s="313"/>
      <c r="E175" s="313"/>
      <c r="F175" s="336" t="s">
        <v>1174</v>
      </c>
      <c r="G175" s="313"/>
      <c r="H175" s="313" t="s">
        <v>1235</v>
      </c>
      <c r="I175" s="313" t="s">
        <v>1170</v>
      </c>
      <c r="J175" s="313">
        <v>50</v>
      </c>
      <c r="K175" s="361"/>
    </row>
    <row r="176" s="1" customFormat="1" ht="15" customHeight="1">
      <c r="B176" s="338"/>
      <c r="C176" s="313" t="s">
        <v>1193</v>
      </c>
      <c r="D176" s="313"/>
      <c r="E176" s="313"/>
      <c r="F176" s="336" t="s">
        <v>1174</v>
      </c>
      <c r="G176" s="313"/>
      <c r="H176" s="313" t="s">
        <v>1235</v>
      </c>
      <c r="I176" s="313" t="s">
        <v>1170</v>
      </c>
      <c r="J176" s="313">
        <v>50</v>
      </c>
      <c r="K176" s="361"/>
    </row>
    <row r="177" s="1" customFormat="1" ht="15" customHeight="1">
      <c r="B177" s="338"/>
      <c r="C177" s="313" t="s">
        <v>128</v>
      </c>
      <c r="D177" s="313"/>
      <c r="E177" s="313"/>
      <c r="F177" s="336" t="s">
        <v>1168</v>
      </c>
      <c r="G177" s="313"/>
      <c r="H177" s="313" t="s">
        <v>1236</v>
      </c>
      <c r="I177" s="313" t="s">
        <v>1237</v>
      </c>
      <c r="J177" s="313"/>
      <c r="K177" s="361"/>
    </row>
    <row r="178" s="1" customFormat="1" ht="15" customHeight="1">
      <c r="B178" s="338"/>
      <c r="C178" s="313" t="s">
        <v>68</v>
      </c>
      <c r="D178" s="313"/>
      <c r="E178" s="313"/>
      <c r="F178" s="336" t="s">
        <v>1168</v>
      </c>
      <c r="G178" s="313"/>
      <c r="H178" s="313" t="s">
        <v>1238</v>
      </c>
      <c r="I178" s="313" t="s">
        <v>1239</v>
      </c>
      <c r="J178" s="313">
        <v>1</v>
      </c>
      <c r="K178" s="361"/>
    </row>
    <row r="179" s="1" customFormat="1" ht="15" customHeight="1">
      <c r="B179" s="338"/>
      <c r="C179" s="313" t="s">
        <v>64</v>
      </c>
      <c r="D179" s="313"/>
      <c r="E179" s="313"/>
      <c r="F179" s="336" t="s">
        <v>1168</v>
      </c>
      <c r="G179" s="313"/>
      <c r="H179" s="313" t="s">
        <v>1240</v>
      </c>
      <c r="I179" s="313" t="s">
        <v>1170</v>
      </c>
      <c r="J179" s="313">
        <v>20</v>
      </c>
      <c r="K179" s="361"/>
    </row>
    <row r="180" s="1" customFormat="1" ht="15" customHeight="1">
      <c r="B180" s="338"/>
      <c r="C180" s="313" t="s">
        <v>65</v>
      </c>
      <c r="D180" s="313"/>
      <c r="E180" s="313"/>
      <c r="F180" s="336" t="s">
        <v>1168</v>
      </c>
      <c r="G180" s="313"/>
      <c r="H180" s="313" t="s">
        <v>1241</v>
      </c>
      <c r="I180" s="313" t="s">
        <v>1170</v>
      </c>
      <c r="J180" s="313">
        <v>255</v>
      </c>
      <c r="K180" s="361"/>
    </row>
    <row r="181" s="1" customFormat="1" ht="15" customHeight="1">
      <c r="B181" s="338"/>
      <c r="C181" s="313" t="s">
        <v>129</v>
      </c>
      <c r="D181" s="313"/>
      <c r="E181" s="313"/>
      <c r="F181" s="336" t="s">
        <v>1168</v>
      </c>
      <c r="G181" s="313"/>
      <c r="H181" s="313" t="s">
        <v>1132</v>
      </c>
      <c r="I181" s="313" t="s">
        <v>1170</v>
      </c>
      <c r="J181" s="313">
        <v>10</v>
      </c>
      <c r="K181" s="361"/>
    </row>
    <row r="182" s="1" customFormat="1" ht="15" customHeight="1">
      <c r="B182" s="338"/>
      <c r="C182" s="313" t="s">
        <v>130</v>
      </c>
      <c r="D182" s="313"/>
      <c r="E182" s="313"/>
      <c r="F182" s="336" t="s">
        <v>1168</v>
      </c>
      <c r="G182" s="313"/>
      <c r="H182" s="313" t="s">
        <v>1242</v>
      </c>
      <c r="I182" s="313" t="s">
        <v>1203</v>
      </c>
      <c r="J182" s="313"/>
      <c r="K182" s="361"/>
    </row>
    <row r="183" s="1" customFormat="1" ht="15" customHeight="1">
      <c r="B183" s="338"/>
      <c r="C183" s="313" t="s">
        <v>1243</v>
      </c>
      <c r="D183" s="313"/>
      <c r="E183" s="313"/>
      <c r="F183" s="336" t="s">
        <v>1168</v>
      </c>
      <c r="G183" s="313"/>
      <c r="H183" s="313" t="s">
        <v>1244</v>
      </c>
      <c r="I183" s="313" t="s">
        <v>1203</v>
      </c>
      <c r="J183" s="313"/>
      <c r="K183" s="361"/>
    </row>
    <row r="184" s="1" customFormat="1" ht="15" customHeight="1">
      <c r="B184" s="338"/>
      <c r="C184" s="313" t="s">
        <v>1232</v>
      </c>
      <c r="D184" s="313"/>
      <c r="E184" s="313"/>
      <c r="F184" s="336" t="s">
        <v>1168</v>
      </c>
      <c r="G184" s="313"/>
      <c r="H184" s="313" t="s">
        <v>1245</v>
      </c>
      <c r="I184" s="313" t="s">
        <v>1203</v>
      </c>
      <c r="J184" s="313"/>
      <c r="K184" s="361"/>
    </row>
    <row r="185" s="1" customFormat="1" ht="15" customHeight="1">
      <c r="B185" s="338"/>
      <c r="C185" s="313" t="s">
        <v>132</v>
      </c>
      <c r="D185" s="313"/>
      <c r="E185" s="313"/>
      <c r="F185" s="336" t="s">
        <v>1174</v>
      </c>
      <c r="G185" s="313"/>
      <c r="H185" s="313" t="s">
        <v>1246</v>
      </c>
      <c r="I185" s="313" t="s">
        <v>1170</v>
      </c>
      <c r="J185" s="313">
        <v>50</v>
      </c>
      <c r="K185" s="361"/>
    </row>
    <row r="186" s="1" customFormat="1" ht="15" customHeight="1">
      <c r="B186" s="338"/>
      <c r="C186" s="313" t="s">
        <v>1247</v>
      </c>
      <c r="D186" s="313"/>
      <c r="E186" s="313"/>
      <c r="F186" s="336" t="s">
        <v>1174</v>
      </c>
      <c r="G186" s="313"/>
      <c r="H186" s="313" t="s">
        <v>1248</v>
      </c>
      <c r="I186" s="313" t="s">
        <v>1249</v>
      </c>
      <c r="J186" s="313"/>
      <c r="K186" s="361"/>
    </row>
    <row r="187" s="1" customFormat="1" ht="15" customHeight="1">
      <c r="B187" s="338"/>
      <c r="C187" s="313" t="s">
        <v>1250</v>
      </c>
      <c r="D187" s="313"/>
      <c r="E187" s="313"/>
      <c r="F187" s="336" t="s">
        <v>1174</v>
      </c>
      <c r="G187" s="313"/>
      <c r="H187" s="313" t="s">
        <v>1251</v>
      </c>
      <c r="I187" s="313" t="s">
        <v>1249</v>
      </c>
      <c r="J187" s="313"/>
      <c r="K187" s="361"/>
    </row>
    <row r="188" s="1" customFormat="1" ht="15" customHeight="1">
      <c r="B188" s="338"/>
      <c r="C188" s="313" t="s">
        <v>1252</v>
      </c>
      <c r="D188" s="313"/>
      <c r="E188" s="313"/>
      <c r="F188" s="336" t="s">
        <v>1174</v>
      </c>
      <c r="G188" s="313"/>
      <c r="H188" s="313" t="s">
        <v>1253</v>
      </c>
      <c r="I188" s="313" t="s">
        <v>1249</v>
      </c>
      <c r="J188" s="313"/>
      <c r="K188" s="361"/>
    </row>
    <row r="189" s="1" customFormat="1" ht="15" customHeight="1">
      <c r="B189" s="338"/>
      <c r="C189" s="374" t="s">
        <v>1254</v>
      </c>
      <c r="D189" s="313"/>
      <c r="E189" s="313"/>
      <c r="F189" s="336" t="s">
        <v>1174</v>
      </c>
      <c r="G189" s="313"/>
      <c r="H189" s="313" t="s">
        <v>1255</v>
      </c>
      <c r="I189" s="313" t="s">
        <v>1256</v>
      </c>
      <c r="J189" s="375" t="s">
        <v>1257</v>
      </c>
      <c r="K189" s="361"/>
    </row>
    <row r="190" s="1" customFormat="1" ht="15" customHeight="1">
      <c r="B190" s="338"/>
      <c r="C190" s="374" t="s">
        <v>53</v>
      </c>
      <c r="D190" s="313"/>
      <c r="E190" s="313"/>
      <c r="F190" s="336" t="s">
        <v>1168</v>
      </c>
      <c r="G190" s="313"/>
      <c r="H190" s="310" t="s">
        <v>1258</v>
      </c>
      <c r="I190" s="313" t="s">
        <v>1259</v>
      </c>
      <c r="J190" s="313"/>
      <c r="K190" s="361"/>
    </row>
    <row r="191" s="1" customFormat="1" ht="15" customHeight="1">
      <c r="B191" s="338"/>
      <c r="C191" s="374" t="s">
        <v>1260</v>
      </c>
      <c r="D191" s="313"/>
      <c r="E191" s="313"/>
      <c r="F191" s="336" t="s">
        <v>1168</v>
      </c>
      <c r="G191" s="313"/>
      <c r="H191" s="313" t="s">
        <v>1261</v>
      </c>
      <c r="I191" s="313" t="s">
        <v>1203</v>
      </c>
      <c r="J191" s="313"/>
      <c r="K191" s="361"/>
    </row>
    <row r="192" s="1" customFormat="1" ht="15" customHeight="1">
      <c r="B192" s="338"/>
      <c r="C192" s="374" t="s">
        <v>1262</v>
      </c>
      <c r="D192" s="313"/>
      <c r="E192" s="313"/>
      <c r="F192" s="336" t="s">
        <v>1168</v>
      </c>
      <c r="G192" s="313"/>
      <c r="H192" s="313" t="s">
        <v>1263</v>
      </c>
      <c r="I192" s="313" t="s">
        <v>1203</v>
      </c>
      <c r="J192" s="313"/>
      <c r="K192" s="361"/>
    </row>
    <row r="193" s="1" customFormat="1" ht="15" customHeight="1">
      <c r="B193" s="338"/>
      <c r="C193" s="374" t="s">
        <v>1264</v>
      </c>
      <c r="D193" s="313"/>
      <c r="E193" s="313"/>
      <c r="F193" s="336" t="s">
        <v>1174</v>
      </c>
      <c r="G193" s="313"/>
      <c r="H193" s="313" t="s">
        <v>1265</v>
      </c>
      <c r="I193" s="313" t="s">
        <v>1203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1266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1267</v>
      </c>
      <c r="D200" s="377"/>
      <c r="E200" s="377"/>
      <c r="F200" s="377" t="s">
        <v>1268</v>
      </c>
      <c r="G200" s="378"/>
      <c r="H200" s="377" t="s">
        <v>1269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1259</v>
      </c>
      <c r="D202" s="313"/>
      <c r="E202" s="313"/>
      <c r="F202" s="336" t="s">
        <v>54</v>
      </c>
      <c r="G202" s="313"/>
      <c r="H202" s="313" t="s">
        <v>1270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55</v>
      </c>
      <c r="G203" s="313"/>
      <c r="H203" s="313" t="s">
        <v>1271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58</v>
      </c>
      <c r="G204" s="313"/>
      <c r="H204" s="313" t="s">
        <v>1272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56</v>
      </c>
      <c r="G205" s="313"/>
      <c r="H205" s="313" t="s">
        <v>1273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57</v>
      </c>
      <c r="G206" s="313"/>
      <c r="H206" s="313" t="s">
        <v>1274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1215</v>
      </c>
      <c r="D208" s="313"/>
      <c r="E208" s="313"/>
      <c r="F208" s="336" t="s">
        <v>89</v>
      </c>
      <c r="G208" s="313"/>
      <c r="H208" s="313" t="s">
        <v>1275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1113</v>
      </c>
      <c r="G209" s="313"/>
      <c r="H209" s="313" t="s">
        <v>1114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1111</v>
      </c>
      <c r="G210" s="313"/>
      <c r="H210" s="313" t="s">
        <v>1276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102</v>
      </c>
      <c r="G211" s="374"/>
      <c r="H211" s="365" t="s">
        <v>1115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1047</v>
      </c>
      <c r="G212" s="374"/>
      <c r="H212" s="365" t="s">
        <v>1277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1239</v>
      </c>
      <c r="D214" s="313"/>
      <c r="E214" s="313"/>
      <c r="F214" s="336">
        <v>1</v>
      </c>
      <c r="G214" s="374"/>
      <c r="H214" s="365" t="s">
        <v>1278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1279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1280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1281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Michal</dc:creator>
  <cp:lastModifiedBy>Pospíšil Michal</cp:lastModifiedBy>
  <dcterms:created xsi:type="dcterms:W3CDTF">2023-06-09T18:37:06Z</dcterms:created>
  <dcterms:modified xsi:type="dcterms:W3CDTF">2023-06-09T18:37:14Z</dcterms:modified>
</cp:coreProperties>
</file>